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Users\Rrados\Desktop\MY DOCUMENTS\2024\FINANCIJSKI IZVJEŠTAJI 2024\FIN IZVJ. 01.01-31.12.2024. 22\"/>
    </mc:Choice>
  </mc:AlternateContent>
  <xr:revisionPtr revIDLastSave="0" documentId="13_ncr:1_{51568C18-A67D-4819-9432-53BF8B769057}"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00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F302" i="9"/>
  <c r="E302" i="9"/>
  <c r="B302" i="9" s="1"/>
  <c r="H301" i="9"/>
  <c r="G301" i="9"/>
  <c r="F301" i="9"/>
  <c r="H300" i="9"/>
  <c r="G300" i="9"/>
  <c r="F300" i="9"/>
  <c r="H299" i="9"/>
  <c r="G299" i="9"/>
  <c r="F299" i="9"/>
  <c r="H298" i="9"/>
  <c r="G298" i="9"/>
  <c r="F298" i="9"/>
  <c r="H297" i="9"/>
  <c r="G297" i="9"/>
  <c r="F297" i="9"/>
  <c r="E297" i="9"/>
  <c r="B297" i="9" s="1"/>
  <c r="H296" i="9"/>
  <c r="G296" i="9"/>
  <c r="F296" i="9"/>
  <c r="H295" i="9"/>
  <c r="G295" i="9"/>
  <c r="E295" i="9" s="1"/>
  <c r="F295" i="9"/>
  <c r="H294" i="9"/>
  <c r="G294" i="9"/>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G275" i="9"/>
  <c r="E275" i="9" s="1"/>
  <c r="B275" i="9" s="1"/>
  <c r="F274" i="9"/>
  <c r="I273" i="9"/>
  <c r="H273" i="9"/>
  <c r="F273" i="9"/>
  <c r="E272" i="9"/>
  <c r="M271" i="9"/>
  <c r="L271" i="9"/>
  <c r="E271" i="9"/>
  <c r="M270" i="9"/>
  <c r="F270" i="9" s="1"/>
  <c r="B270" i="9" s="1"/>
  <c r="L270" i="9"/>
  <c r="E270" i="9"/>
  <c r="M269" i="9"/>
  <c r="L269" i="9"/>
  <c r="F269" i="9"/>
  <c r="E269" i="9"/>
  <c r="B269" i="9" s="1"/>
  <c r="M268" i="9"/>
  <c r="F268" i="9" s="1"/>
  <c r="B268" i="9" s="1"/>
  <c r="L268" i="9"/>
  <c r="E268" i="9"/>
  <c r="M267" i="9"/>
  <c r="L267" i="9"/>
  <c r="F267" i="9" s="1"/>
  <c r="E267" i="9"/>
  <c r="B267" i="9"/>
  <c r="M266" i="9"/>
  <c r="L266" i="9"/>
  <c r="F266" i="9"/>
  <c r="E266" i="9"/>
  <c r="B266" i="9" s="1"/>
  <c r="M265" i="9"/>
  <c r="L265" i="9"/>
  <c r="F265" i="9"/>
  <c r="E265" i="9"/>
  <c r="M264" i="9"/>
  <c r="L264" i="9"/>
  <c r="F264" i="9"/>
  <c r="B264" i="9" s="1"/>
  <c r="E264" i="9"/>
  <c r="M263" i="9"/>
  <c r="L263" i="9"/>
  <c r="F263" i="9" s="1"/>
  <c r="B263" i="9" s="1"/>
  <c r="E263" i="9"/>
  <c r="M262" i="9"/>
  <c r="F262" i="9" s="1"/>
  <c r="L262" i="9"/>
  <c r="E262" i="9"/>
  <c r="B262" i="9" s="1"/>
  <c r="M261" i="9"/>
  <c r="L261" i="9"/>
  <c r="F261" i="9"/>
  <c r="E261" i="9"/>
  <c r="M260" i="9"/>
  <c r="L260" i="9"/>
  <c r="F260" i="9"/>
  <c r="B260" i="9" s="1"/>
  <c r="E260" i="9"/>
  <c r="M259" i="9"/>
  <c r="L259" i="9"/>
  <c r="F259" i="9" s="1"/>
  <c r="B259" i="9" s="1"/>
  <c r="E259" i="9"/>
  <c r="M258" i="9"/>
  <c r="L258" i="9"/>
  <c r="F258" i="9"/>
  <c r="E258" i="9"/>
  <c r="B258" i="9" s="1"/>
  <c r="M257" i="9"/>
  <c r="L257" i="9"/>
  <c r="F257" i="9" s="1"/>
  <c r="E257" i="9"/>
  <c r="M256" i="9"/>
  <c r="L256" i="9"/>
  <c r="F256" i="9" s="1"/>
  <c r="B256" i="9" s="1"/>
  <c r="E256" i="9"/>
  <c r="M255" i="9"/>
  <c r="L255" i="9"/>
  <c r="E255" i="9"/>
  <c r="M254" i="9"/>
  <c r="F254" i="9" s="1"/>
  <c r="B254" i="9" s="1"/>
  <c r="L254" i="9"/>
  <c r="E254" i="9"/>
  <c r="M253" i="9"/>
  <c r="L253" i="9"/>
  <c r="F253" i="9"/>
  <c r="E253" i="9"/>
  <c r="B253" i="9" s="1"/>
  <c r="M252" i="9"/>
  <c r="F252" i="9" s="1"/>
  <c r="B252" i="9" s="1"/>
  <c r="L252" i="9"/>
  <c r="E252" i="9"/>
  <c r="M251" i="9"/>
  <c r="L251" i="9"/>
  <c r="F251" i="9" s="1"/>
  <c r="E251" i="9"/>
  <c r="B251" i="9"/>
  <c r="M250" i="9"/>
  <c r="L250" i="9"/>
  <c r="F250" i="9"/>
  <c r="E250" i="9"/>
  <c r="B250" i="9" s="1"/>
  <c r="M249" i="9"/>
  <c r="L249" i="9"/>
  <c r="F249" i="9"/>
  <c r="E249" i="9"/>
  <c r="M248" i="9"/>
  <c r="L248" i="9"/>
  <c r="F248" i="9"/>
  <c r="B248" i="9" s="1"/>
  <c r="E248" i="9"/>
  <c r="M247" i="9"/>
  <c r="L247" i="9"/>
  <c r="F247" i="9" s="1"/>
  <c r="B247" i="9" s="1"/>
  <c r="E247" i="9"/>
  <c r="M246" i="9"/>
  <c r="F246" i="9" s="1"/>
  <c r="L246" i="9"/>
  <c r="E246" i="9"/>
  <c r="B246" i="9" s="1"/>
  <c r="M245" i="9"/>
  <c r="L245" i="9"/>
  <c r="F245" i="9"/>
  <c r="E245" i="9"/>
  <c r="M244" i="9"/>
  <c r="L244" i="9"/>
  <c r="F244" i="9"/>
  <c r="B244" i="9" s="1"/>
  <c r="E244" i="9"/>
  <c r="M243" i="9"/>
  <c r="L243" i="9"/>
  <c r="F243" i="9" s="1"/>
  <c r="B243" i="9" s="1"/>
  <c r="E243" i="9"/>
  <c r="M242" i="9"/>
  <c r="L242" i="9"/>
  <c r="F242" i="9"/>
  <c r="E242" i="9"/>
  <c r="B242" i="9" s="1"/>
  <c r="M241" i="9"/>
  <c r="L241" i="9"/>
  <c r="F241" i="9" s="1"/>
  <c r="E241" i="9"/>
  <c r="M240" i="9"/>
  <c r="L240" i="9"/>
  <c r="F240" i="9" s="1"/>
  <c r="B240" i="9" s="1"/>
  <c r="E240" i="9"/>
  <c r="M239" i="9"/>
  <c r="L239" i="9"/>
  <c r="E239" i="9"/>
  <c r="M238" i="9"/>
  <c r="F238" i="9" s="1"/>
  <c r="B238" i="9" s="1"/>
  <c r="L238" i="9"/>
  <c r="E238" i="9"/>
  <c r="M237" i="9"/>
  <c r="L237" i="9"/>
  <c r="F237" i="9"/>
  <c r="E237" i="9"/>
  <c r="B237" i="9" s="1"/>
  <c r="M236" i="9"/>
  <c r="F236" i="9" s="1"/>
  <c r="B236" i="9" s="1"/>
  <c r="L236" i="9"/>
  <c r="E236" i="9"/>
  <c r="M235" i="9"/>
  <c r="L235" i="9"/>
  <c r="F235" i="9" s="1"/>
  <c r="E235" i="9"/>
  <c r="B235" i="9"/>
  <c r="M234" i="9"/>
  <c r="L234" i="9"/>
  <c r="F234" i="9"/>
  <c r="E234" i="9"/>
  <c r="B234" i="9" s="1"/>
  <c r="M233" i="9"/>
  <c r="L233" i="9"/>
  <c r="F233" i="9"/>
  <c r="E233" i="9"/>
  <c r="M232" i="9"/>
  <c r="L232" i="9"/>
  <c r="F232" i="9"/>
  <c r="B232" i="9" s="1"/>
  <c r="E232" i="9"/>
  <c r="M231" i="9"/>
  <c r="L231" i="9"/>
  <c r="F231" i="9" s="1"/>
  <c r="B231" i="9" s="1"/>
  <c r="E231" i="9"/>
  <c r="M230" i="9"/>
  <c r="F230" i="9" s="1"/>
  <c r="L230" i="9"/>
  <c r="E230" i="9"/>
  <c r="B230" i="9" s="1"/>
  <c r="M229" i="9"/>
  <c r="L229" i="9"/>
  <c r="F229" i="9"/>
  <c r="E229" i="9"/>
  <c r="M228" i="9"/>
  <c r="L228" i="9"/>
  <c r="F228" i="9"/>
  <c r="B228" i="9" s="1"/>
  <c r="E228" i="9"/>
  <c r="M227" i="9"/>
  <c r="L227" i="9"/>
  <c r="F227" i="9" s="1"/>
  <c r="B227" i="9" s="1"/>
  <c r="E227" i="9"/>
  <c r="M226" i="9"/>
  <c r="F226" i="9" s="1"/>
  <c r="L226" i="9"/>
  <c r="E226" i="9"/>
  <c r="M225" i="9"/>
  <c r="L225" i="9"/>
  <c r="F225" i="9" s="1"/>
  <c r="E225" i="9"/>
  <c r="M224" i="9"/>
  <c r="L224" i="9"/>
  <c r="F224" i="9" s="1"/>
  <c r="B224" i="9" s="1"/>
  <c r="E224" i="9"/>
  <c r="M223" i="9"/>
  <c r="L223" i="9"/>
  <c r="E223" i="9"/>
  <c r="M222" i="9"/>
  <c r="F222" i="9" s="1"/>
  <c r="B222" i="9" s="1"/>
  <c r="L222" i="9"/>
  <c r="E222" i="9"/>
  <c r="M221" i="9"/>
  <c r="F221" i="9" s="1"/>
  <c r="L221" i="9"/>
  <c r="E221" i="9"/>
  <c r="M220" i="9"/>
  <c r="F220" i="9" s="1"/>
  <c r="B220" i="9" s="1"/>
  <c r="L220" i="9"/>
  <c r="E220" i="9"/>
  <c r="M219" i="9"/>
  <c r="L219" i="9"/>
  <c r="E219" i="9"/>
  <c r="M218" i="9"/>
  <c r="F218" i="9" s="1"/>
  <c r="L218" i="9"/>
  <c r="E218" i="9"/>
  <c r="M217" i="9"/>
  <c r="L217" i="9"/>
  <c r="E217" i="9"/>
  <c r="M216" i="9"/>
  <c r="F216" i="9" s="1"/>
  <c r="B216" i="9" s="1"/>
  <c r="L216" i="9"/>
  <c r="E216" i="9"/>
  <c r="M215" i="9"/>
  <c r="L215" i="9"/>
  <c r="E215" i="9"/>
  <c r="M214" i="9"/>
  <c r="F214" i="9" s="1"/>
  <c r="L214" i="9"/>
  <c r="E214" i="9"/>
  <c r="B214" i="9" s="1"/>
  <c r="E213" i="9"/>
  <c r="F212" i="9"/>
  <c r="F211" i="9"/>
  <c r="F210" i="9"/>
  <c r="F209" i="9"/>
  <c r="F208" i="9"/>
  <c r="F207" i="9"/>
  <c r="F206" i="9"/>
  <c r="F205" i="9"/>
  <c r="F204" i="9"/>
  <c r="F203" i="9"/>
  <c r="F202" i="9"/>
  <c r="F201" i="9"/>
  <c r="F200" i="9"/>
  <c r="G199" i="9"/>
  <c r="E199" i="9" s="1"/>
  <c r="B199" i="9" s="1"/>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G168" i="9"/>
  <c r="E168" i="9" s="1"/>
  <c r="B168" i="9" s="1"/>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F157" i="9"/>
  <c r="B157" i="9"/>
  <c r="H156" i="9"/>
  <c r="G156" i="9"/>
  <c r="F156" i="9"/>
  <c r="E156" i="9"/>
  <c r="B156" i="9" s="1"/>
  <c r="H155" i="9"/>
  <c r="G155" i="9"/>
  <c r="F155" i="9"/>
  <c r="E155" i="9"/>
  <c r="H154" i="9"/>
  <c r="G154" i="9"/>
  <c r="E154" i="9" s="1"/>
  <c r="F154" i="9"/>
  <c r="B154" i="9" s="1"/>
  <c r="H153" i="9"/>
  <c r="E153" i="9" s="1"/>
  <c r="B153" i="9" s="1"/>
  <c r="G153" i="9"/>
  <c r="F153" i="9"/>
  <c r="H152" i="9"/>
  <c r="E152" i="9" s="1"/>
  <c r="G152" i="9"/>
  <c r="F152" i="9"/>
  <c r="H151" i="9"/>
  <c r="G151" i="9"/>
  <c r="E151" i="9" s="1"/>
  <c r="B151" i="9" s="1"/>
  <c r="F151" i="9"/>
  <c r="H150" i="9"/>
  <c r="G150" i="9"/>
  <c r="F150" i="9"/>
  <c r="H149" i="9"/>
  <c r="G149" i="9"/>
  <c r="F149" i="9"/>
  <c r="H148" i="9"/>
  <c r="E148" i="9" s="1"/>
  <c r="B148" i="9" s="1"/>
  <c r="G148" i="9"/>
  <c r="F148" i="9"/>
  <c r="H147" i="9"/>
  <c r="G147" i="9"/>
  <c r="F147" i="9"/>
  <c r="E147" i="9"/>
  <c r="B147" i="9" s="1"/>
  <c r="H146" i="9"/>
  <c r="G146" i="9"/>
  <c r="E146" i="9" s="1"/>
  <c r="F146" i="9"/>
  <c r="B146" i="9"/>
  <c r="H145" i="9"/>
  <c r="G145" i="9"/>
  <c r="F145" i="9"/>
  <c r="E145" i="9"/>
  <c r="B145" i="9" s="1"/>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F138" i="9"/>
  <c r="H137" i="9"/>
  <c r="E137" i="9" s="1"/>
  <c r="G137" i="9"/>
  <c r="F137" i="9"/>
  <c r="B137" i="9"/>
  <c r="H136" i="9"/>
  <c r="G136" i="9"/>
  <c r="F136" i="9"/>
  <c r="E136" i="9"/>
  <c r="B136" i="9" s="1"/>
  <c r="H135" i="9"/>
  <c r="G135" i="9"/>
  <c r="E135" i="9" s="1"/>
  <c r="F135" i="9"/>
  <c r="H134" i="9"/>
  <c r="G134" i="9"/>
  <c r="E134" i="9" s="1"/>
  <c r="B134" i="9" s="1"/>
  <c r="F134" i="9"/>
  <c r="H133" i="9"/>
  <c r="G133" i="9"/>
  <c r="E133" i="9" s="1"/>
  <c r="B133" i="9" s="1"/>
  <c r="F133" i="9"/>
  <c r="H132" i="9"/>
  <c r="E132" i="9" s="1"/>
  <c r="G132" i="9"/>
  <c r="F132" i="9"/>
  <c r="B132" i="9"/>
  <c r="H131" i="9"/>
  <c r="G131" i="9"/>
  <c r="F131" i="9"/>
  <c r="E131" i="9"/>
  <c r="B131" i="9" s="1"/>
  <c r="H130" i="9"/>
  <c r="G130" i="9"/>
  <c r="F130" i="9"/>
  <c r="H129" i="9"/>
  <c r="G129" i="9"/>
  <c r="F129" i="9"/>
  <c r="E129" i="9"/>
  <c r="B129" i="9" s="1"/>
  <c r="H128" i="9"/>
  <c r="G128" i="9"/>
  <c r="F128" i="9"/>
  <c r="E128" i="9"/>
  <c r="H127" i="9"/>
  <c r="G127" i="9"/>
  <c r="E127" i="9" s="1"/>
  <c r="F127" i="9"/>
  <c r="H126" i="9"/>
  <c r="G126" i="9"/>
  <c r="E126" i="9" s="1"/>
  <c r="F126" i="9"/>
  <c r="H125" i="9"/>
  <c r="G125" i="9"/>
  <c r="E125" i="9" s="1"/>
  <c r="B125" i="9" s="1"/>
  <c r="F125" i="9"/>
  <c r="H124" i="9"/>
  <c r="E124" i="9" s="1"/>
  <c r="B124" i="9" s="1"/>
  <c r="G124" i="9"/>
  <c r="F124" i="9"/>
  <c r="H123" i="9"/>
  <c r="G123" i="9"/>
  <c r="F123" i="9"/>
  <c r="E123" i="9"/>
  <c r="B123" i="9" s="1"/>
  <c r="H122" i="9"/>
  <c r="G122" i="9"/>
  <c r="F122" i="9"/>
  <c r="H121" i="9"/>
  <c r="E121" i="9" s="1"/>
  <c r="G121" i="9"/>
  <c r="F121" i="9"/>
  <c r="B121" i="9"/>
  <c r="H120" i="9"/>
  <c r="G120" i="9"/>
  <c r="F120" i="9"/>
  <c r="E120" i="9"/>
  <c r="B120" i="9" s="1"/>
  <c r="H119" i="9"/>
  <c r="G119" i="9"/>
  <c r="E119" i="9" s="1"/>
  <c r="F119" i="9"/>
  <c r="H118" i="9"/>
  <c r="G118" i="9"/>
  <c r="E118" i="9" s="1"/>
  <c r="B118" i="9" s="1"/>
  <c r="F118" i="9"/>
  <c r="H117" i="9"/>
  <c r="G117" i="9"/>
  <c r="E117" i="9" s="1"/>
  <c r="B117" i="9" s="1"/>
  <c r="F117" i="9"/>
  <c r="H116" i="9"/>
  <c r="E116" i="9" s="1"/>
  <c r="G116" i="9"/>
  <c r="F116" i="9"/>
  <c r="B116" i="9"/>
  <c r="H115" i="9"/>
  <c r="G115" i="9"/>
  <c r="F115" i="9"/>
  <c r="E115" i="9"/>
  <c r="B115" i="9" s="1"/>
  <c r="H114" i="9"/>
  <c r="G114" i="9"/>
  <c r="F114" i="9"/>
  <c r="H113" i="9"/>
  <c r="G113" i="9"/>
  <c r="F113" i="9"/>
  <c r="E113" i="9"/>
  <c r="B113" i="9" s="1"/>
  <c r="H112" i="9"/>
  <c r="G112" i="9"/>
  <c r="F112" i="9"/>
  <c r="E112" i="9"/>
  <c r="H111" i="9"/>
  <c r="G111" i="9"/>
  <c r="E111" i="9" s="1"/>
  <c r="F111" i="9"/>
  <c r="H110" i="9"/>
  <c r="G110" i="9"/>
  <c r="E110" i="9" s="1"/>
  <c r="F110" i="9"/>
  <c r="H109" i="9"/>
  <c r="G109" i="9"/>
  <c r="E109" i="9" s="1"/>
  <c r="B109" i="9" s="1"/>
  <c r="F109" i="9"/>
  <c r="H108" i="9"/>
  <c r="E108" i="9" s="1"/>
  <c r="B108" i="9" s="1"/>
  <c r="G108" i="9"/>
  <c r="F108" i="9"/>
  <c r="H107" i="9"/>
  <c r="G107" i="9"/>
  <c r="F107" i="9"/>
  <c r="E107" i="9"/>
  <c r="B107" i="9" s="1"/>
  <c r="H106" i="9"/>
  <c r="G106" i="9"/>
  <c r="F106" i="9"/>
  <c r="H105" i="9"/>
  <c r="E105" i="9" s="1"/>
  <c r="G105" i="9"/>
  <c r="F105" i="9"/>
  <c r="B105" i="9"/>
  <c r="H104" i="9"/>
  <c r="G104" i="9"/>
  <c r="F104" i="9"/>
  <c r="E104" i="9"/>
  <c r="B104" i="9" s="1"/>
  <c r="H103" i="9"/>
  <c r="G103" i="9"/>
  <c r="E103" i="9" s="1"/>
  <c r="F103" i="9"/>
  <c r="H102" i="9"/>
  <c r="G102" i="9"/>
  <c r="E102" i="9" s="1"/>
  <c r="B102" i="9" s="1"/>
  <c r="F102" i="9"/>
  <c r="H101" i="9"/>
  <c r="G101" i="9"/>
  <c r="E101" i="9" s="1"/>
  <c r="B101" i="9" s="1"/>
  <c r="F101" i="9"/>
  <c r="H100" i="9"/>
  <c r="E100" i="9" s="1"/>
  <c r="G100" i="9"/>
  <c r="F100" i="9"/>
  <c r="B100" i="9"/>
  <c r="H99" i="9"/>
  <c r="G99" i="9"/>
  <c r="F99" i="9"/>
  <c r="E99" i="9"/>
  <c r="B99" i="9" s="1"/>
  <c r="H98" i="9"/>
  <c r="G98" i="9"/>
  <c r="F98" i="9"/>
  <c r="H97" i="9"/>
  <c r="G97" i="9"/>
  <c r="F97" i="9"/>
  <c r="E97" i="9"/>
  <c r="B97" i="9" s="1"/>
  <c r="H96" i="9"/>
  <c r="G96" i="9"/>
  <c r="F96" i="9"/>
  <c r="E96" i="9"/>
  <c r="H95" i="9"/>
  <c r="G95" i="9"/>
  <c r="E95" i="9" s="1"/>
  <c r="F95" i="9"/>
  <c r="H94" i="9"/>
  <c r="G94" i="9"/>
  <c r="E94" i="9" s="1"/>
  <c r="F94" i="9"/>
  <c r="H93" i="9"/>
  <c r="G93" i="9"/>
  <c r="E93" i="9" s="1"/>
  <c r="B93" i="9" s="1"/>
  <c r="F93" i="9"/>
  <c r="H92" i="9"/>
  <c r="E92" i="9" s="1"/>
  <c r="B92" i="9" s="1"/>
  <c r="G92" i="9"/>
  <c r="F92" i="9"/>
  <c r="H91" i="9"/>
  <c r="G91" i="9"/>
  <c r="F91" i="9"/>
  <c r="E91" i="9"/>
  <c r="B91" i="9" s="1"/>
  <c r="H90" i="9"/>
  <c r="G90" i="9"/>
  <c r="F90" i="9"/>
  <c r="H89" i="9"/>
  <c r="E89" i="9" s="1"/>
  <c r="G89" i="9"/>
  <c r="F89" i="9"/>
  <c r="B89" i="9"/>
  <c r="H88" i="9"/>
  <c r="G88" i="9"/>
  <c r="F88" i="9"/>
  <c r="E88" i="9"/>
  <c r="B88" i="9" s="1"/>
  <c r="H87" i="9"/>
  <c r="G87" i="9"/>
  <c r="E87" i="9" s="1"/>
  <c r="F87" i="9"/>
  <c r="H86" i="9"/>
  <c r="G86" i="9"/>
  <c r="E86" i="9" s="1"/>
  <c r="B86" i="9" s="1"/>
  <c r="F86" i="9"/>
  <c r="H85" i="9"/>
  <c r="G85" i="9"/>
  <c r="F85" i="9"/>
  <c r="H84" i="9"/>
  <c r="E84" i="9" s="1"/>
  <c r="G84" i="9"/>
  <c r="F84" i="9"/>
  <c r="B84" i="9"/>
  <c r="H83" i="9"/>
  <c r="G83" i="9"/>
  <c r="F83" i="9"/>
  <c r="E83" i="9"/>
  <c r="B83" i="9" s="1"/>
  <c r="H82" i="9"/>
  <c r="G82" i="9"/>
  <c r="F82" i="9"/>
  <c r="H81" i="9"/>
  <c r="G81" i="9"/>
  <c r="F81" i="9"/>
  <c r="E81" i="9"/>
  <c r="B81" i="9" s="1"/>
  <c r="H80" i="9"/>
  <c r="G80" i="9"/>
  <c r="F80" i="9"/>
  <c r="E80" i="9"/>
  <c r="H79" i="9"/>
  <c r="G79" i="9"/>
  <c r="E79" i="9" s="1"/>
  <c r="F79" i="9"/>
  <c r="H78" i="9"/>
  <c r="G78" i="9"/>
  <c r="E78" i="9" s="1"/>
  <c r="F78" i="9"/>
  <c r="H77" i="9"/>
  <c r="G77" i="9"/>
  <c r="E77" i="9" s="1"/>
  <c r="B77" i="9" s="1"/>
  <c r="F77" i="9"/>
  <c r="H76" i="9"/>
  <c r="E76" i="9" s="1"/>
  <c r="B76" i="9" s="1"/>
  <c r="G76" i="9"/>
  <c r="F76" i="9"/>
  <c r="H75" i="9"/>
  <c r="G75" i="9"/>
  <c r="F75" i="9"/>
  <c r="E75" i="9"/>
  <c r="B75" i="9" s="1"/>
  <c r="H74" i="9"/>
  <c r="G74" i="9"/>
  <c r="F74" i="9"/>
  <c r="H73" i="9"/>
  <c r="E73" i="9" s="1"/>
  <c r="G73" i="9"/>
  <c r="F73" i="9"/>
  <c r="B73" i="9"/>
  <c r="H72" i="9"/>
  <c r="G72" i="9"/>
  <c r="F72" i="9"/>
  <c r="E72" i="9"/>
  <c r="B72" i="9" s="1"/>
  <c r="H71" i="9"/>
  <c r="G71" i="9"/>
  <c r="F71" i="9"/>
  <c r="H70" i="9"/>
  <c r="G70" i="9"/>
  <c r="F70" i="9"/>
  <c r="H69" i="9"/>
  <c r="G69" i="9"/>
  <c r="F69" i="9"/>
  <c r="H68" i="9"/>
  <c r="E68" i="9" s="1"/>
  <c r="B68" i="9" s="1"/>
  <c r="G68" i="9"/>
  <c r="F68" i="9"/>
  <c r="H67" i="9"/>
  <c r="G67" i="9"/>
  <c r="F67" i="9"/>
  <c r="E67" i="9"/>
  <c r="B67" i="9" s="1"/>
  <c r="H66" i="9"/>
  <c r="G66" i="9"/>
  <c r="F66" i="9"/>
  <c r="H65" i="9"/>
  <c r="G65" i="9"/>
  <c r="F65" i="9"/>
  <c r="E65" i="9"/>
  <c r="B65" i="9" s="1"/>
  <c r="H64" i="9"/>
  <c r="G64" i="9"/>
  <c r="F64" i="9"/>
  <c r="E64" i="9"/>
  <c r="H63" i="9"/>
  <c r="G63" i="9"/>
  <c r="E63" i="9" s="1"/>
  <c r="F63" i="9"/>
  <c r="H62" i="9"/>
  <c r="G62" i="9"/>
  <c r="E62" i="9" s="1"/>
  <c r="F62" i="9"/>
  <c r="H61" i="9"/>
  <c r="G61" i="9"/>
  <c r="E61" i="9" s="1"/>
  <c r="B61" i="9" s="1"/>
  <c r="F61" i="9"/>
  <c r="H60" i="9"/>
  <c r="E60" i="9" s="1"/>
  <c r="B60" i="9" s="1"/>
  <c r="G60" i="9"/>
  <c r="F60" i="9"/>
  <c r="H59" i="9"/>
  <c r="E59" i="9" s="1"/>
  <c r="G59" i="9"/>
  <c r="F59" i="9"/>
  <c r="H58" i="9"/>
  <c r="G58" i="9"/>
  <c r="F58" i="9"/>
  <c r="H57" i="9"/>
  <c r="E57" i="9" s="1"/>
  <c r="G57" i="9"/>
  <c r="F57" i="9"/>
  <c r="B57" i="9"/>
  <c r="H56" i="9"/>
  <c r="G56" i="9"/>
  <c r="F56" i="9"/>
  <c r="E56" i="9"/>
  <c r="B56" i="9" s="1"/>
  <c r="H55" i="9"/>
  <c r="G55" i="9"/>
  <c r="E55" i="9" s="1"/>
  <c r="B55" i="9" s="1"/>
  <c r="F55" i="9"/>
  <c r="H54" i="9"/>
  <c r="G54" i="9"/>
  <c r="F54" i="9"/>
  <c r="H53" i="9"/>
  <c r="G53" i="9"/>
  <c r="E53" i="9" s="1"/>
  <c r="B53" i="9" s="1"/>
  <c r="F53" i="9"/>
  <c r="H52" i="9"/>
  <c r="G52" i="9"/>
  <c r="F52" i="9"/>
  <c r="E52" i="9"/>
  <c r="B52" i="9" s="1"/>
  <c r="H51" i="9"/>
  <c r="G51" i="9"/>
  <c r="F51" i="9"/>
  <c r="E51" i="9"/>
  <c r="H50" i="9"/>
  <c r="G50" i="9"/>
  <c r="F50" i="9"/>
  <c r="H49" i="9"/>
  <c r="E49" i="9" s="1"/>
  <c r="G49" i="9"/>
  <c r="F49" i="9"/>
  <c r="B49" i="9"/>
  <c r="H48" i="9"/>
  <c r="G48" i="9"/>
  <c r="F48" i="9"/>
  <c r="E48" i="9"/>
  <c r="B48" i="9" s="1"/>
  <c r="H47" i="9"/>
  <c r="G47" i="9"/>
  <c r="F47" i="9"/>
  <c r="H46" i="9"/>
  <c r="G46" i="9"/>
  <c r="F46" i="9"/>
  <c r="H45" i="9"/>
  <c r="G45" i="9"/>
  <c r="F45" i="9"/>
  <c r="H44" i="9"/>
  <c r="E44" i="9" s="1"/>
  <c r="B44" i="9" s="1"/>
  <c r="G44" i="9"/>
  <c r="F44" i="9"/>
  <c r="H43" i="9"/>
  <c r="E43" i="9" s="1"/>
  <c r="G43" i="9"/>
  <c r="F43" i="9"/>
  <c r="H42" i="9"/>
  <c r="G42" i="9"/>
  <c r="F42" i="9"/>
  <c r="H41" i="9"/>
  <c r="E41" i="9" s="1"/>
  <c r="B41" i="9" s="1"/>
  <c r="G41" i="9"/>
  <c r="F41" i="9"/>
  <c r="H40" i="9"/>
  <c r="E40" i="9" s="1"/>
  <c r="B40" i="9" s="1"/>
  <c r="G40" i="9"/>
  <c r="F40" i="9"/>
  <c r="H39" i="9"/>
  <c r="G39" i="9"/>
  <c r="E39" i="9" s="1"/>
  <c r="B39" i="9" s="1"/>
  <c r="F39" i="9"/>
  <c r="H38" i="9"/>
  <c r="G38" i="9"/>
  <c r="F38" i="9"/>
  <c r="H37" i="9"/>
  <c r="G37" i="9"/>
  <c r="E37" i="9" s="1"/>
  <c r="B37" i="9" s="1"/>
  <c r="F37" i="9"/>
  <c r="H36" i="9"/>
  <c r="E36" i="9" s="1"/>
  <c r="B36" i="9" s="1"/>
  <c r="G36" i="9"/>
  <c r="F36" i="9"/>
  <c r="H35" i="9"/>
  <c r="G35" i="9"/>
  <c r="F35" i="9"/>
  <c r="E35" i="9"/>
  <c r="H34" i="9"/>
  <c r="G34" i="9"/>
  <c r="F34" i="9"/>
  <c r="H33" i="9"/>
  <c r="G33" i="9"/>
  <c r="F33" i="9"/>
  <c r="H32" i="9"/>
  <c r="G32" i="9"/>
  <c r="F32" i="9"/>
  <c r="H31" i="9"/>
  <c r="G31" i="9"/>
  <c r="E31" i="9" s="1"/>
  <c r="B31" i="9" s="1"/>
  <c r="F31" i="9"/>
  <c r="H30" i="9"/>
  <c r="G30" i="9"/>
  <c r="F30" i="9"/>
  <c r="H29" i="9"/>
  <c r="G29" i="9"/>
  <c r="F29" i="9"/>
  <c r="H28" i="9"/>
  <c r="E28" i="9" s="1"/>
  <c r="B28" i="9" s="1"/>
  <c r="G28" i="9"/>
  <c r="F28" i="9"/>
  <c r="H27" i="9"/>
  <c r="G27" i="9"/>
  <c r="F27" i="9"/>
  <c r="H26" i="9"/>
  <c r="G26" i="9"/>
  <c r="F26" i="9"/>
  <c r="H25" i="9"/>
  <c r="E25" i="9" s="1"/>
  <c r="B25" i="9" s="1"/>
  <c r="G25" i="9"/>
  <c r="F25" i="9"/>
  <c r="H24" i="9"/>
  <c r="G24" i="9"/>
  <c r="F24" i="9"/>
  <c r="E24" i="9"/>
  <c r="B24" i="9" s="1"/>
  <c r="H23" i="9"/>
  <c r="G23" i="9"/>
  <c r="E23" i="9" s="1"/>
  <c r="B23" i="9" s="1"/>
  <c r="F23" i="9"/>
  <c r="H22" i="9"/>
  <c r="G22" i="9"/>
  <c r="F22" i="9"/>
  <c r="F21" i="9"/>
  <c r="F4" i="9"/>
  <c r="O3" i="9"/>
  <c r="I3" i="9"/>
  <c r="H3" i="9"/>
  <c r="G3" i="9"/>
  <c r="D101" i="8"/>
  <c r="D95" i="8"/>
  <c r="D90" i="8"/>
  <c r="D85" i="8"/>
  <c r="D80" i="8"/>
  <c r="D75" i="8"/>
  <c r="C1550" i="1" s="1"/>
  <c r="H1550" i="1" s="1"/>
  <c r="D70" i="8"/>
  <c r="D65" i="8"/>
  <c r="D60" i="8"/>
  <c r="D55" i="8"/>
  <c r="D49" i="8" s="1"/>
  <c r="C1524" i="1" s="1"/>
  <c r="H1524" i="1" s="1"/>
  <c r="D50" i="8"/>
  <c r="D44" i="8"/>
  <c r="D36" i="8"/>
  <c r="C1511" i="1" s="1"/>
  <c r="D26" i="8"/>
  <c r="C1501" i="1" s="1"/>
  <c r="H1501" i="1" s="1"/>
  <c r="D18" i="8"/>
  <c r="D8" i="8"/>
  <c r="C1483" i="1" s="1"/>
  <c r="E44" i="7"/>
  <c r="D44" i="7"/>
  <c r="E39" i="7"/>
  <c r="D39" i="7"/>
  <c r="D38" i="7" s="1"/>
  <c r="E38" i="7"/>
  <c r="E30" i="7"/>
  <c r="D30" i="7"/>
  <c r="E23" i="7"/>
  <c r="E22" i="7" s="1"/>
  <c r="D23" i="7"/>
  <c r="D22" i="7" s="1"/>
  <c r="E14" i="7"/>
  <c r="D14" i="7"/>
  <c r="E7" i="7"/>
  <c r="D7" i="7"/>
  <c r="E6" i="7"/>
  <c r="F140" i="6"/>
  <c r="F139" i="6"/>
  <c r="F138" i="6"/>
  <c r="F137" i="6"/>
  <c r="F136" i="6"/>
  <c r="F135" i="6"/>
  <c r="F134" i="6"/>
  <c r="F133" i="6"/>
  <c r="F132" i="6"/>
  <c r="F131" i="6"/>
  <c r="F130" i="6"/>
  <c r="E130" i="6"/>
  <c r="E129" i="6" s="1"/>
  <c r="D1423" i="1" s="1"/>
  <c r="D130" i="6"/>
  <c r="D129" i="6"/>
  <c r="F128" i="6"/>
  <c r="F127" i="6"/>
  <c r="F126" i="6"/>
  <c r="F125" i="6"/>
  <c r="F124" i="6"/>
  <c r="F123" i="6"/>
  <c r="E122" i="6"/>
  <c r="F122" i="6" s="1"/>
  <c r="D122" i="6"/>
  <c r="F121" i="6"/>
  <c r="F120" i="6"/>
  <c r="F119" i="6"/>
  <c r="E118" i="6"/>
  <c r="D118" i="6"/>
  <c r="F117" i="6"/>
  <c r="F116" i="6"/>
  <c r="E115" i="6"/>
  <c r="E114" i="6" s="1"/>
  <c r="D1408" i="1" s="1"/>
  <c r="D115" i="6"/>
  <c r="F113" i="6"/>
  <c r="F112" i="6"/>
  <c r="F111" i="6"/>
  <c r="F110" i="6"/>
  <c r="F109" i="6"/>
  <c r="F108" i="6"/>
  <c r="E107" i="6"/>
  <c r="D1401" i="1" s="1"/>
  <c r="D107" i="6"/>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1" i="6"/>
  <c r="F80" i="6"/>
  <c r="F79" i="6"/>
  <c r="F78" i="6"/>
  <c r="F77" i="6"/>
  <c r="F76" i="6"/>
  <c r="E75" i="6"/>
  <c r="D1369" i="1" s="1"/>
  <c r="D75" i="6"/>
  <c r="F74" i="6"/>
  <c r="F73" i="6"/>
  <c r="F72" i="6"/>
  <c r="F71" i="6"/>
  <c r="F70" i="6"/>
  <c r="F69" i="6"/>
  <c r="F68" i="6"/>
  <c r="F67" i="6"/>
  <c r="E66" i="6"/>
  <c r="D66" i="6"/>
  <c r="F66" i="6" s="1"/>
  <c r="F65" i="6"/>
  <c r="F64" i="6"/>
  <c r="F63" i="6"/>
  <c r="F62" i="6"/>
  <c r="E61" i="6"/>
  <c r="F61" i="6" s="1"/>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D36" i="6"/>
  <c r="D35" i="6"/>
  <c r="F34" i="6"/>
  <c r="F33" i="6"/>
  <c r="F32" i="6"/>
  <c r="F31" i="6"/>
  <c r="F30" i="6"/>
  <c r="F29" i="6"/>
  <c r="E28" i="6"/>
  <c r="D28" i="6"/>
  <c r="F27" i="6"/>
  <c r="F26" i="6"/>
  <c r="F25" i="6"/>
  <c r="F24" i="6"/>
  <c r="F23" i="6"/>
  <c r="E22" i="6"/>
  <c r="D22" i="6"/>
  <c r="F21" i="6"/>
  <c r="F20" i="6"/>
  <c r="F19" i="6"/>
  <c r="F18" i="6"/>
  <c r="F17" i="6"/>
  <c r="F16" i="6"/>
  <c r="F15" i="6"/>
  <c r="F14" i="6"/>
  <c r="E13" i="6"/>
  <c r="D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E245" i="5" s="1"/>
  <c r="D1222" i="1" s="1"/>
  <c r="D246" i="5"/>
  <c r="C1223" i="1" s="1"/>
  <c r="F244" i="5"/>
  <c r="F243"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D206" i="5" s="1"/>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E180" i="5"/>
  <c r="D180" i="5"/>
  <c r="F179" i="5"/>
  <c r="F178" i="5"/>
  <c r="E177" i="5"/>
  <c r="H308" i="9" s="1"/>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E135" i="5"/>
  <c r="D135" i="5"/>
  <c r="D134" i="5" s="1"/>
  <c r="F133" i="5"/>
  <c r="F132" i="5"/>
  <c r="F131" i="5"/>
  <c r="F130" i="5"/>
  <c r="F129" i="5"/>
  <c r="F128" i="5"/>
  <c r="F127" i="5"/>
  <c r="F126" i="5"/>
  <c r="E126" i="5"/>
  <c r="D1104" i="1" s="1"/>
  <c r="D126" i="5"/>
  <c r="F125" i="5"/>
  <c r="F124" i="5"/>
  <c r="F123" i="5"/>
  <c r="F122" i="5"/>
  <c r="F121" i="5"/>
  <c r="F120" i="5"/>
  <c r="F119" i="5"/>
  <c r="E119" i="5"/>
  <c r="D119" i="5"/>
  <c r="D118" i="5" s="1"/>
  <c r="F118" i="5" s="1"/>
  <c r="E118" i="5"/>
  <c r="D1096" i="1"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D79" i="5"/>
  <c r="F79" i="5" s="1"/>
  <c r="F77" i="5"/>
  <c r="F76" i="5"/>
  <c r="F75" i="5"/>
  <c r="F74" i="5"/>
  <c r="F73" i="5"/>
  <c r="F72" i="5"/>
  <c r="F71" i="5"/>
  <c r="E70" i="5"/>
  <c r="E69" i="5" s="1"/>
  <c r="D70" i="5"/>
  <c r="D69" i="5"/>
  <c r="F67" i="5"/>
  <c r="F66" i="5"/>
  <c r="F65" i="5"/>
  <c r="F64" i="5"/>
  <c r="F63" i="5"/>
  <c r="E63" i="5"/>
  <c r="D63" i="5"/>
  <c r="F62" i="5"/>
  <c r="F61" i="5"/>
  <c r="F60" i="5"/>
  <c r="F59" i="5"/>
  <c r="F58" i="5"/>
  <c r="F57" i="5"/>
  <c r="E56" i="5"/>
  <c r="D56" i="5"/>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6" i="4"/>
  <c r="F615" i="4"/>
  <c r="F614" i="4"/>
  <c r="F613" i="4"/>
  <c r="E612" i="4"/>
  <c r="D612" i="4"/>
  <c r="F611" i="4"/>
  <c r="F610" i="4"/>
  <c r="F609" i="4"/>
  <c r="F608" i="4"/>
  <c r="F607" i="4"/>
  <c r="F606" i="4"/>
  <c r="E605" i="4"/>
  <c r="D599" i="1" s="1"/>
  <c r="D605" i="4"/>
  <c r="F604" i="4"/>
  <c r="E603" i="4"/>
  <c r="H143" i="9" s="1"/>
  <c r="D603" i="4"/>
  <c r="F603" i="4" s="1"/>
  <c r="F602" i="4"/>
  <c r="F601" i="4"/>
  <c r="F600" i="4"/>
  <c r="F599" i="4"/>
  <c r="E599" i="4"/>
  <c r="D599" i="4"/>
  <c r="F598" i="4"/>
  <c r="F597" i="4"/>
  <c r="F596" i="4"/>
  <c r="F595" i="4"/>
  <c r="F594" i="4"/>
  <c r="E594" i="4"/>
  <c r="E593" i="4" s="1"/>
  <c r="D587" i="1" s="1"/>
  <c r="D594" i="4"/>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09" i="1" s="1"/>
  <c r="D516" i="4"/>
  <c r="F514" i="4"/>
  <c r="F513" i="4"/>
  <c r="F512" i="4"/>
  <c r="F511" i="4"/>
  <c r="F510" i="4"/>
  <c r="F509" i="4"/>
  <c r="F508" i="4"/>
  <c r="E507" i="4"/>
  <c r="D507" i="4"/>
  <c r="F506" i="4"/>
  <c r="F505" i="4"/>
  <c r="F504" i="4"/>
  <c r="F503" i="4"/>
  <c r="E502" i="4"/>
  <c r="D502" i="4"/>
  <c r="F501" i="4"/>
  <c r="F500" i="4"/>
  <c r="F499" i="4"/>
  <c r="F498" i="4"/>
  <c r="F497" i="4"/>
  <c r="F496" i="4"/>
  <c r="E495" i="4"/>
  <c r="D489" i="1" s="1"/>
  <c r="D495" i="4"/>
  <c r="F494" i="4"/>
  <c r="F493" i="4"/>
  <c r="F492" i="4"/>
  <c r="F491" i="4"/>
  <c r="E490" i="4"/>
  <c r="D490" i="4"/>
  <c r="F490" i="4" s="1"/>
  <c r="F489" i="4"/>
  <c r="F488" i="4"/>
  <c r="F487" i="4"/>
  <c r="F486" i="4"/>
  <c r="F485" i="4"/>
  <c r="E485" i="4"/>
  <c r="D485" i="4"/>
  <c r="E484" i="4"/>
  <c r="D478" i="1" s="1"/>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3" i="1" s="1"/>
  <c r="D459" i="4"/>
  <c r="F459" i="4" s="1"/>
  <c r="F458" i="4"/>
  <c r="F457" i="4"/>
  <c r="F456" i="4"/>
  <c r="F455" i="4"/>
  <c r="E455" i="4"/>
  <c r="D455" i="4"/>
  <c r="F454" i="4"/>
  <c r="F453" i="4"/>
  <c r="F452" i="4"/>
  <c r="F451" i="4"/>
  <c r="F450" i="4"/>
  <c r="F449" i="4"/>
  <c r="F448" i="4"/>
  <c r="E447" i="4"/>
  <c r="D441" i="1" s="1"/>
  <c r="D447" i="4"/>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E421" i="4" s="1"/>
  <c r="E420" i="4" s="1"/>
  <c r="D427" i="4"/>
  <c r="F426" i="4"/>
  <c r="F425" i="4"/>
  <c r="F424" i="4"/>
  <c r="F423" i="4"/>
  <c r="E422" i="4"/>
  <c r="D422" i="4"/>
  <c r="E418" i="4"/>
  <c r="D418" i="4"/>
  <c r="E417" i="4"/>
  <c r="D417" i="4"/>
  <c r="D643" i="4" s="1"/>
  <c r="E416" i="4"/>
  <c r="F416" i="4" s="1"/>
  <c r="D416" i="4"/>
  <c r="F411" i="4"/>
  <c r="F410" i="4"/>
  <c r="F409" i="4"/>
  <c r="F406" i="4"/>
  <c r="F405" i="4"/>
  <c r="F404" i="4"/>
  <c r="F403" i="4"/>
  <c r="F402" i="4"/>
  <c r="E402" i="4"/>
  <c r="D402" i="4"/>
  <c r="F401" i="4"/>
  <c r="F400" i="4"/>
  <c r="E400" i="4"/>
  <c r="D400" i="4"/>
  <c r="F399" i="4"/>
  <c r="F398" i="4"/>
  <c r="E397" i="4"/>
  <c r="D397" i="4"/>
  <c r="C392" i="1" s="1"/>
  <c r="E396" i="4"/>
  <c r="F395" i="4"/>
  <c r="F394" i="4"/>
  <c r="F393" i="4"/>
  <c r="F392" i="4"/>
  <c r="F391" i="4"/>
  <c r="E391" i="4"/>
  <c r="D386" i="1"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F364" i="4" s="1"/>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D326" i="4"/>
  <c r="F325" i="4"/>
  <c r="F324" i="4"/>
  <c r="F323" i="4"/>
  <c r="F322" i="4"/>
  <c r="F321" i="4"/>
  <c r="F320" i="4"/>
  <c r="F319" i="4"/>
  <c r="F318" i="4"/>
  <c r="E317" i="4"/>
  <c r="E311" i="4" s="1"/>
  <c r="D306" i="1" s="1"/>
  <c r="D317" i="4"/>
  <c r="F316" i="4"/>
  <c r="F315" i="4"/>
  <c r="F314" i="4"/>
  <c r="F313" i="4"/>
  <c r="F312" i="4"/>
  <c r="E312" i="4"/>
  <c r="D312" i="4"/>
  <c r="F310" i="4"/>
  <c r="F309" i="4"/>
  <c r="F308" i="4"/>
  <c r="F307" i="4"/>
  <c r="F306" i="4"/>
  <c r="F305" i="4"/>
  <c r="F304" i="4"/>
  <c r="E304" i="4"/>
  <c r="D304" i="4"/>
  <c r="F303" i="4"/>
  <c r="F302" i="4"/>
  <c r="F301" i="4"/>
  <c r="E300" i="4"/>
  <c r="D300" i="4"/>
  <c r="D299" i="4"/>
  <c r="F296" i="4"/>
  <c r="F295" i="4"/>
  <c r="F294" i="4"/>
  <c r="F293" i="4"/>
  <c r="F292" i="4"/>
  <c r="F288" i="4"/>
  <c r="E288" i="4"/>
  <c r="D284" i="1" s="1"/>
  <c r="D288" i="4"/>
  <c r="E287" i="4"/>
  <c r="D283" i="1" s="1"/>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2" i="4"/>
  <c r="F261" i="4"/>
  <c r="F260" i="4"/>
  <c r="E259" i="4"/>
  <c r="D255" i="1" s="1"/>
  <c r="D259" i="4"/>
  <c r="F258" i="4"/>
  <c r="F257" i="4"/>
  <c r="F256" i="4"/>
  <c r="F255" i="4"/>
  <c r="F254" i="4"/>
  <c r="E253" i="4"/>
  <c r="D249" i="1" s="1"/>
  <c r="D253" i="4"/>
  <c r="F251" i="4"/>
  <c r="F250" i="4"/>
  <c r="F249" i="4"/>
  <c r="F248" i="4"/>
  <c r="F247" i="4"/>
  <c r="E247" i="4"/>
  <c r="D247" i="4"/>
  <c r="F246" i="4"/>
  <c r="F245" i="4"/>
  <c r="E244" i="4"/>
  <c r="D244" i="4"/>
  <c r="F244" i="4" s="1"/>
  <c r="F243" i="4"/>
  <c r="F242" i="4"/>
  <c r="F241" i="4"/>
  <c r="E240" i="4"/>
  <c r="D240" i="4"/>
  <c r="F239" i="4"/>
  <c r="F238" i="4"/>
  <c r="F237" i="4"/>
  <c r="E236" i="4"/>
  <c r="D236" i="4"/>
  <c r="F235" i="4"/>
  <c r="F234" i="4"/>
  <c r="F233" i="4"/>
  <c r="F232" i="4"/>
  <c r="E231" i="4"/>
  <c r="F231" i="4" s="1"/>
  <c r="D231" i="4"/>
  <c r="F230" i="4"/>
  <c r="F229" i="4"/>
  <c r="E228" i="4"/>
  <c r="D228" i="4"/>
  <c r="F228" i="4" s="1"/>
  <c r="F227" i="4"/>
  <c r="F226" i="4"/>
  <c r="E225" i="4"/>
  <c r="D221" i="1" s="1"/>
  <c r="D225" i="4"/>
  <c r="F223" i="4"/>
  <c r="F222" i="4"/>
  <c r="F221" i="4"/>
  <c r="F220" i="4"/>
  <c r="E219" i="4"/>
  <c r="E215" i="4" s="1"/>
  <c r="D211" i="1" s="1"/>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D139" i="4"/>
  <c r="F138" i="4"/>
  <c r="F137" i="4"/>
  <c r="F136" i="4"/>
  <c r="F135" i="4"/>
  <c r="E134" i="4"/>
  <c r="D134" i="4"/>
  <c r="F134" i="4" s="1"/>
  <c r="E133" i="4"/>
  <c r="F132" i="4"/>
  <c r="F131" i="4"/>
  <c r="F130" i="4"/>
  <c r="F129" i="4"/>
  <c r="F128" i="4"/>
  <c r="E128" i="4"/>
  <c r="D124" i="1" s="1"/>
  <c r="D128" i="4"/>
  <c r="F127" i="4"/>
  <c r="F126" i="4"/>
  <c r="E125" i="4"/>
  <c r="F125" i="4" s="1"/>
  <c r="D125" i="4"/>
  <c r="D124" i="4"/>
  <c r="F123" i="4"/>
  <c r="F122" i="4"/>
  <c r="F121" i="4"/>
  <c r="E120" i="4"/>
  <c r="D120" i="4"/>
  <c r="F120" i="4" s="1"/>
  <c r="F119" i="4"/>
  <c r="F118" i="4"/>
  <c r="F117" i="4"/>
  <c r="F116" i="4"/>
  <c r="F115" i="4"/>
  <c r="F114" i="4"/>
  <c r="F113" i="4"/>
  <c r="E112" i="4"/>
  <c r="D112" i="4"/>
  <c r="F111" i="4"/>
  <c r="F110" i="4"/>
  <c r="F109" i="4"/>
  <c r="F108" i="4"/>
  <c r="E107" i="4"/>
  <c r="D103" i="1" s="1"/>
  <c r="D107" i="4"/>
  <c r="F105" i="4"/>
  <c r="F104" i="4"/>
  <c r="F103" i="4"/>
  <c r="F102" i="4"/>
  <c r="F101" i="4"/>
  <c r="F100" i="4"/>
  <c r="F99" i="4"/>
  <c r="F98" i="4"/>
  <c r="E98" i="4"/>
  <c r="D94" i="1" s="1"/>
  <c r="D98" i="4"/>
  <c r="F97" i="4"/>
  <c r="F96" i="4"/>
  <c r="F95" i="4"/>
  <c r="F94" i="4"/>
  <c r="F93" i="4"/>
  <c r="F92" i="4"/>
  <c r="E91" i="4"/>
  <c r="F91" i="4" s="1"/>
  <c r="D91" i="4"/>
  <c r="F90" i="4"/>
  <c r="F89" i="4"/>
  <c r="F88" i="4"/>
  <c r="F87" i="4"/>
  <c r="F86" i="4"/>
  <c r="F85" i="4"/>
  <c r="F84" i="4"/>
  <c r="E83" i="4"/>
  <c r="D79" i="1" s="1"/>
  <c r="D83" i="4"/>
  <c r="F81" i="4"/>
  <c r="F80" i="4"/>
  <c r="F79" i="4"/>
  <c r="F78" i="4"/>
  <c r="E77" i="4"/>
  <c r="F77" i="4" s="1"/>
  <c r="D77" i="4"/>
  <c r="F76" i="4"/>
  <c r="F75" i="4"/>
  <c r="E74" i="4"/>
  <c r="D74" i="4"/>
  <c r="F73" i="4"/>
  <c r="F72" i="4"/>
  <c r="E71" i="4"/>
  <c r="D67" i="1" s="1"/>
  <c r="D71" i="4"/>
  <c r="F70" i="4"/>
  <c r="F69" i="4"/>
  <c r="F68" i="4"/>
  <c r="E68" i="4"/>
  <c r="D64" i="1" s="1"/>
  <c r="D68" i="4"/>
  <c r="F67" i="4"/>
  <c r="F66" i="4"/>
  <c r="F65" i="4"/>
  <c r="E65" i="4"/>
  <c r="D65" i="4"/>
  <c r="F64" i="4"/>
  <c r="F63" i="4"/>
  <c r="E62" i="4"/>
  <c r="D62" i="4"/>
  <c r="F61" i="4"/>
  <c r="F60" i="4"/>
  <c r="E59" i="4"/>
  <c r="D55" i="1" s="1"/>
  <c r="D59" i="4"/>
  <c r="F58" i="4"/>
  <c r="F57" i="4"/>
  <c r="F56" i="4"/>
  <c r="F55" i="4"/>
  <c r="E54" i="4"/>
  <c r="D54" i="4"/>
  <c r="F54" i="4" s="1"/>
  <c r="F53" i="4"/>
  <c r="F52" i="4"/>
  <c r="E51" i="4"/>
  <c r="D47" i="1" s="1"/>
  <c r="D51" i="4"/>
  <c r="F49" i="4"/>
  <c r="F48" i="4"/>
  <c r="F47" i="4"/>
  <c r="F46" i="4"/>
  <c r="F45" i="4"/>
  <c r="E45" i="4"/>
  <c r="D45" i="4"/>
  <c r="F44" i="4"/>
  <c r="E44" i="4"/>
  <c r="D40" i="1" s="1"/>
  <c r="D44" i="4"/>
  <c r="F43" i="4"/>
  <c r="F42" i="4"/>
  <c r="F41" i="4"/>
  <c r="E40" i="4"/>
  <c r="D40" i="4"/>
  <c r="F40" i="4" s="1"/>
  <c r="F39" i="4"/>
  <c r="F38" i="4"/>
  <c r="E37" i="4"/>
  <c r="D33" i="1" s="1"/>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H1577" i="1"/>
  <c r="G1577" i="1"/>
  <c r="C1577" i="1"/>
  <c r="C1576" i="1"/>
  <c r="G1576" i="1" s="1"/>
  <c r="C1575" i="1"/>
  <c r="C1574" i="1"/>
  <c r="H1574" i="1" s="1"/>
  <c r="H1573" i="1"/>
  <c r="G1573" i="1"/>
  <c r="C1573" i="1"/>
  <c r="H1572" i="1"/>
  <c r="G1572" i="1"/>
  <c r="C1572" i="1"/>
  <c r="C1571" i="1"/>
  <c r="C1570" i="1"/>
  <c r="H1570" i="1" s="1"/>
  <c r="H1569" i="1"/>
  <c r="G1569" i="1"/>
  <c r="C1569" i="1"/>
  <c r="H1568" i="1"/>
  <c r="G1568" i="1"/>
  <c r="C1568" i="1"/>
  <c r="C1567" i="1"/>
  <c r="C1566" i="1"/>
  <c r="H1566" i="1" s="1"/>
  <c r="C1565" i="1"/>
  <c r="H1565" i="1" s="1"/>
  <c r="H1564" i="1"/>
  <c r="G1564" i="1"/>
  <c r="C1564" i="1"/>
  <c r="C1563" i="1"/>
  <c r="C1562" i="1"/>
  <c r="H1562" i="1" s="1"/>
  <c r="H1561" i="1"/>
  <c r="G1561" i="1"/>
  <c r="C1561" i="1"/>
  <c r="H1560" i="1"/>
  <c r="G1560" i="1"/>
  <c r="C1560" i="1"/>
  <c r="C1559" i="1"/>
  <c r="C1558" i="1"/>
  <c r="H1558" i="1" s="1"/>
  <c r="H1557" i="1"/>
  <c r="G1557" i="1"/>
  <c r="C1557" i="1"/>
  <c r="H1556" i="1"/>
  <c r="G1556" i="1"/>
  <c r="C1556" i="1"/>
  <c r="C1555" i="1"/>
  <c r="C1554" i="1"/>
  <c r="H1554" i="1" s="1"/>
  <c r="H1553" i="1"/>
  <c r="G1553" i="1"/>
  <c r="C1553" i="1"/>
  <c r="H1552" i="1"/>
  <c r="G1552" i="1"/>
  <c r="C1552" i="1"/>
  <c r="C1551" i="1"/>
  <c r="H1549" i="1"/>
  <c r="G1549" i="1"/>
  <c r="C1549" i="1"/>
  <c r="H1548" i="1"/>
  <c r="G1548" i="1"/>
  <c r="C1548" i="1"/>
  <c r="C1547" i="1"/>
  <c r="C1546" i="1"/>
  <c r="H1546" i="1" s="1"/>
  <c r="H1545" i="1"/>
  <c r="G1545" i="1"/>
  <c r="C1545" i="1"/>
  <c r="H1544" i="1"/>
  <c r="G1544" i="1"/>
  <c r="C1544" i="1"/>
  <c r="C1543" i="1"/>
  <c r="C1542" i="1"/>
  <c r="H1542" i="1" s="1"/>
  <c r="H1541" i="1"/>
  <c r="G1541" i="1"/>
  <c r="C1541" i="1"/>
  <c r="H1540" i="1"/>
  <c r="G1540" i="1"/>
  <c r="C1540" i="1"/>
  <c r="C1539" i="1"/>
  <c r="C1538" i="1"/>
  <c r="H1538" i="1" s="1"/>
  <c r="H1537" i="1"/>
  <c r="G1537" i="1"/>
  <c r="C1537" i="1"/>
  <c r="H1536" i="1"/>
  <c r="G1536" i="1"/>
  <c r="C1536" i="1"/>
  <c r="C1535" i="1"/>
  <c r="C1534" i="1"/>
  <c r="H1534" i="1" s="1"/>
  <c r="H1533" i="1"/>
  <c r="G1533" i="1"/>
  <c r="C1533" i="1"/>
  <c r="H1532" i="1"/>
  <c r="G1532" i="1"/>
  <c r="C1532" i="1"/>
  <c r="C1531" i="1"/>
  <c r="C1530" i="1"/>
  <c r="H1530" i="1" s="1"/>
  <c r="H1529" i="1"/>
  <c r="G1529" i="1"/>
  <c r="C1529" i="1"/>
  <c r="H1528" i="1"/>
  <c r="G1528" i="1"/>
  <c r="C1528" i="1"/>
  <c r="C1527" i="1"/>
  <c r="C1526" i="1"/>
  <c r="H1526" i="1" s="1"/>
  <c r="H1525" i="1"/>
  <c r="G1525" i="1"/>
  <c r="C1525" i="1"/>
  <c r="C1523" i="1"/>
  <c r="C1522" i="1"/>
  <c r="H1522" i="1" s="1"/>
  <c r="H1521" i="1"/>
  <c r="G1521" i="1"/>
  <c r="C1521" i="1"/>
  <c r="H1520" i="1"/>
  <c r="G1520" i="1"/>
  <c r="C1520" i="1"/>
  <c r="C1519" i="1"/>
  <c r="H1516" i="1"/>
  <c r="G1516" i="1"/>
  <c r="C1516" i="1"/>
  <c r="C1515" i="1"/>
  <c r="C1514" i="1"/>
  <c r="H1514" i="1" s="1"/>
  <c r="H1513" i="1"/>
  <c r="G1513" i="1"/>
  <c r="C1513" i="1"/>
  <c r="H1512" i="1"/>
  <c r="G1512" i="1"/>
  <c r="C1512" i="1"/>
  <c r="C1510" i="1"/>
  <c r="H1510" i="1" s="1"/>
  <c r="C1509" i="1"/>
  <c r="H1509" i="1" s="1"/>
  <c r="C1508" i="1"/>
  <c r="G1508" i="1" s="1"/>
  <c r="C1507" i="1"/>
  <c r="C1506" i="1"/>
  <c r="H1506" i="1" s="1"/>
  <c r="C1505" i="1"/>
  <c r="H1505" i="1" s="1"/>
  <c r="C1504" i="1"/>
  <c r="G1504" i="1" s="1"/>
  <c r="C1503" i="1"/>
  <c r="C1502" i="1"/>
  <c r="H1502" i="1" s="1"/>
  <c r="H1500" i="1"/>
  <c r="G1500" i="1"/>
  <c r="C1500" i="1"/>
  <c r="C1498" i="1"/>
  <c r="H1498" i="1" s="1"/>
  <c r="C1497" i="1"/>
  <c r="H1497" i="1" s="1"/>
  <c r="H1496" i="1"/>
  <c r="G1496" i="1"/>
  <c r="C1496" i="1"/>
  <c r="C1495" i="1"/>
  <c r="C1494" i="1"/>
  <c r="H1494" i="1" s="1"/>
  <c r="C1493" i="1"/>
  <c r="H1493" i="1" s="1"/>
  <c r="C1492" i="1"/>
  <c r="G1492" i="1" s="1"/>
  <c r="C1491" i="1"/>
  <c r="C1490" i="1"/>
  <c r="H1490" i="1" s="1"/>
  <c r="C1489" i="1"/>
  <c r="H1489" i="1" s="1"/>
  <c r="H1488" i="1"/>
  <c r="G1488" i="1"/>
  <c r="C1488" i="1"/>
  <c r="C1487" i="1"/>
  <c r="C1486" i="1"/>
  <c r="H1486" i="1" s="1"/>
  <c r="C1485" i="1"/>
  <c r="H1485" i="1" s="1"/>
  <c r="C1484" i="1"/>
  <c r="G1484" i="1" s="1"/>
  <c r="C1482" i="1"/>
  <c r="H1482" i="1" s="1"/>
  <c r="G1480" i="1"/>
  <c r="C1480" i="1"/>
  <c r="H1480" i="1" s="1"/>
  <c r="H1479" i="1"/>
  <c r="D1479" i="1"/>
  <c r="C1479" i="1"/>
  <c r="G1479" i="1" s="1"/>
  <c r="D1478" i="1"/>
  <c r="C1478" i="1"/>
  <c r="H1477" i="1"/>
  <c r="D1477" i="1"/>
  <c r="C1477" i="1"/>
  <c r="G1477" i="1" s="1"/>
  <c r="I1477" i="1" s="1"/>
  <c r="D1476" i="1"/>
  <c r="G1476" i="1" s="1"/>
  <c r="C1476" i="1"/>
  <c r="D1475" i="1"/>
  <c r="G1475" i="1" s="1"/>
  <c r="C1475" i="1"/>
  <c r="H1474" i="1"/>
  <c r="D1474" i="1"/>
  <c r="C1474" i="1"/>
  <c r="G1474" i="1" s="1"/>
  <c r="I1474" i="1" s="1"/>
  <c r="D1473" i="1"/>
  <c r="G1473" i="1" s="1"/>
  <c r="C1473" i="1"/>
  <c r="H1472" i="1"/>
  <c r="D1472" i="1"/>
  <c r="C1472" i="1"/>
  <c r="G1472" i="1" s="1"/>
  <c r="D1471" i="1"/>
  <c r="C1471" i="1"/>
  <c r="D1470" i="1"/>
  <c r="G1470" i="1" s="1"/>
  <c r="C1470" i="1"/>
  <c r="D1469" i="1"/>
  <c r="G1469" i="1" s="1"/>
  <c r="C1469" i="1"/>
  <c r="H1468" i="1"/>
  <c r="D1468" i="1"/>
  <c r="C1468" i="1"/>
  <c r="G1468" i="1" s="1"/>
  <c r="I1468" i="1" s="1"/>
  <c r="D1467" i="1"/>
  <c r="G1467" i="1" s="1"/>
  <c r="C1467" i="1"/>
  <c r="H1466" i="1"/>
  <c r="D1466" i="1"/>
  <c r="C1466" i="1"/>
  <c r="G1466" i="1" s="1"/>
  <c r="D1465" i="1"/>
  <c r="C1465" i="1"/>
  <c r="H1464" i="1"/>
  <c r="D1464" i="1"/>
  <c r="C1464" i="1"/>
  <c r="G1464" i="1" s="1"/>
  <c r="I1464" i="1" s="1"/>
  <c r="D1463" i="1"/>
  <c r="G1463" i="1" s="1"/>
  <c r="C1463" i="1"/>
  <c r="H1462" i="1"/>
  <c r="D1462" i="1"/>
  <c r="C1462" i="1"/>
  <c r="G1462" i="1" s="1"/>
  <c r="H1461" i="1"/>
  <c r="D1461" i="1"/>
  <c r="C1461" i="1"/>
  <c r="G1461" i="1" s="1"/>
  <c r="J1460" i="1"/>
  <c r="D1460" i="1"/>
  <c r="G1460" i="1" s="1"/>
  <c r="C1460" i="1"/>
  <c r="H1460" i="1" s="1"/>
  <c r="H1459" i="1"/>
  <c r="D1459" i="1"/>
  <c r="C1459" i="1"/>
  <c r="G1459" i="1" s="1"/>
  <c r="J1458" i="1"/>
  <c r="D1458" i="1"/>
  <c r="G1458" i="1" s="1"/>
  <c r="C1458" i="1"/>
  <c r="H1458" i="1" s="1"/>
  <c r="H1457" i="1"/>
  <c r="D1457" i="1"/>
  <c r="C1457" i="1"/>
  <c r="G1457" i="1" s="1"/>
  <c r="I1457" i="1" s="1"/>
  <c r="D1456" i="1"/>
  <c r="C1456" i="1"/>
  <c r="H1456" i="1" s="1"/>
  <c r="D1455" i="1"/>
  <c r="C1455" i="1"/>
  <c r="G1455" i="1" s="1"/>
  <c r="D1454" i="1"/>
  <c r="D1453" i="1"/>
  <c r="D1452" i="1"/>
  <c r="G1452" i="1" s="1"/>
  <c r="C1452" i="1"/>
  <c r="H1451" i="1"/>
  <c r="D1451" i="1"/>
  <c r="C1451" i="1"/>
  <c r="G1450" i="1"/>
  <c r="I1450" i="1" s="1"/>
  <c r="D1450" i="1"/>
  <c r="J1450" i="1" s="1"/>
  <c r="C1450" i="1"/>
  <c r="H1450" i="1" s="1"/>
  <c r="H1449" i="1"/>
  <c r="D1449" i="1"/>
  <c r="C1449" i="1"/>
  <c r="G1448" i="1"/>
  <c r="I1448" i="1" s="1"/>
  <c r="D1448" i="1"/>
  <c r="J1448" i="1" s="1"/>
  <c r="C1448" i="1"/>
  <c r="H1448" i="1" s="1"/>
  <c r="H1447" i="1"/>
  <c r="D1447" i="1"/>
  <c r="C1447" i="1"/>
  <c r="G1446" i="1"/>
  <c r="I1446" i="1" s="1"/>
  <c r="D1446" i="1"/>
  <c r="J1446" i="1" s="1"/>
  <c r="C1446" i="1"/>
  <c r="H1446" i="1" s="1"/>
  <c r="H1445" i="1"/>
  <c r="G1445" i="1"/>
  <c r="D1445" i="1"/>
  <c r="C1445" i="1"/>
  <c r="J1445" i="1" s="1"/>
  <c r="D1444" i="1"/>
  <c r="C1444" i="1"/>
  <c r="J1444" i="1" s="1"/>
  <c r="H1443" i="1"/>
  <c r="G1443" i="1"/>
  <c r="I1443" i="1" s="1"/>
  <c r="D1443" i="1"/>
  <c r="J1443" i="1" s="1"/>
  <c r="C1443" i="1"/>
  <c r="D1442" i="1"/>
  <c r="C1442" i="1"/>
  <c r="J1442" i="1" s="1"/>
  <c r="H1441" i="1"/>
  <c r="G1441" i="1"/>
  <c r="I1441" i="1" s="1"/>
  <c r="D1441" i="1"/>
  <c r="J1441" i="1" s="1"/>
  <c r="C1441" i="1"/>
  <c r="D1440" i="1"/>
  <c r="C1440" i="1"/>
  <c r="J1440" i="1" s="1"/>
  <c r="D1439" i="1"/>
  <c r="J1439" i="1" s="1"/>
  <c r="C1439" i="1"/>
  <c r="H1439" i="1" s="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D1427" i="1"/>
  <c r="G1427" i="1" s="1"/>
  <c r="C1427" i="1"/>
  <c r="H1426" i="1"/>
  <c r="G1426" i="1"/>
  <c r="D1426" i="1"/>
  <c r="C1426" i="1"/>
  <c r="H1425" i="1"/>
  <c r="G1425" i="1"/>
  <c r="D1425" i="1"/>
  <c r="C1425" i="1"/>
  <c r="C1424" i="1"/>
  <c r="H1423"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D1414" i="1"/>
  <c r="G1414" i="1" s="1"/>
  <c r="C1414" i="1"/>
  <c r="H1413" i="1"/>
  <c r="G1413" i="1"/>
  <c r="D1413" i="1"/>
  <c r="C1413" i="1"/>
  <c r="D1412" i="1"/>
  <c r="D1411" i="1"/>
  <c r="H1411" i="1" s="1"/>
  <c r="C1411" i="1"/>
  <c r="H1410" i="1"/>
  <c r="G1410" i="1"/>
  <c r="D1410" i="1"/>
  <c r="C1410" i="1"/>
  <c r="H1407" i="1"/>
  <c r="D1407" i="1"/>
  <c r="G1407" i="1" s="1"/>
  <c r="C1407" i="1"/>
  <c r="H1406" i="1"/>
  <c r="G1406" i="1"/>
  <c r="D1406" i="1"/>
  <c r="C1406" i="1"/>
  <c r="D1405" i="1"/>
  <c r="H1405" i="1" s="1"/>
  <c r="C1405" i="1"/>
  <c r="H1404" i="1"/>
  <c r="G1404" i="1"/>
  <c r="D1404" i="1"/>
  <c r="C1404" i="1"/>
  <c r="G1403" i="1"/>
  <c r="D1403" i="1"/>
  <c r="H1403" i="1" s="1"/>
  <c r="C1403" i="1"/>
  <c r="D1402" i="1"/>
  <c r="H1402" i="1" s="1"/>
  <c r="C1402" i="1"/>
  <c r="H1401" i="1"/>
  <c r="G1401" i="1"/>
  <c r="C1401" i="1"/>
  <c r="G1400" i="1"/>
  <c r="D1400" i="1"/>
  <c r="H1400" i="1" s="1"/>
  <c r="C1400" i="1"/>
  <c r="H1399" i="1"/>
  <c r="G1399" i="1"/>
  <c r="D1399" i="1"/>
  <c r="C1399" i="1"/>
  <c r="H1398" i="1"/>
  <c r="D1398" i="1"/>
  <c r="G1398" i="1" s="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D1383" i="1"/>
  <c r="H1382" i="1"/>
  <c r="G1382" i="1"/>
  <c r="D1382" i="1"/>
  <c r="C1382" i="1"/>
  <c r="H1381" i="1"/>
  <c r="G1381" i="1"/>
  <c r="D1381" i="1"/>
  <c r="C1381" i="1"/>
  <c r="H1380" i="1"/>
  <c r="G1380" i="1"/>
  <c r="D1380" i="1"/>
  <c r="C1380" i="1"/>
  <c r="D1379" i="1"/>
  <c r="H1379" i="1" s="1"/>
  <c r="C1379" i="1"/>
  <c r="H1378" i="1"/>
  <c r="G1378" i="1"/>
  <c r="D1378" i="1"/>
  <c r="C1378" i="1"/>
  <c r="G1377" i="1"/>
  <c r="D1377" i="1"/>
  <c r="H1377" i="1" s="1"/>
  <c r="C1377" i="1"/>
  <c r="D1376" i="1"/>
  <c r="D1375" i="1"/>
  <c r="H1375" i="1" s="1"/>
  <c r="C1375" i="1"/>
  <c r="H1374" i="1"/>
  <c r="G1374" i="1"/>
  <c r="D1374" i="1"/>
  <c r="C1374" i="1"/>
  <c r="H1373" i="1"/>
  <c r="G1373" i="1"/>
  <c r="D1373" i="1"/>
  <c r="C1373" i="1"/>
  <c r="H1372" i="1"/>
  <c r="G1372" i="1"/>
  <c r="D1372" i="1"/>
  <c r="C1372" i="1"/>
  <c r="H1371" i="1"/>
  <c r="G1371" i="1"/>
  <c r="D1371" i="1"/>
  <c r="C1371" i="1"/>
  <c r="H1370" i="1"/>
  <c r="G1370" i="1"/>
  <c r="D1370" i="1"/>
  <c r="C1370" i="1"/>
  <c r="D1368" i="1"/>
  <c r="H1368" i="1" s="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D1359" i="1"/>
  <c r="G1359" i="1" s="1"/>
  <c r="C1359" i="1"/>
  <c r="D1358" i="1"/>
  <c r="G1358" i="1" s="1"/>
  <c r="C1358" i="1"/>
  <c r="H1357" i="1"/>
  <c r="G1357" i="1"/>
  <c r="D1357" i="1"/>
  <c r="C1357" i="1"/>
  <c r="H1356" i="1"/>
  <c r="G1356" i="1"/>
  <c r="D1356" i="1"/>
  <c r="C1356" i="1"/>
  <c r="D1355" i="1"/>
  <c r="G1355" i="1" s="1"/>
  <c r="C1355" i="1"/>
  <c r="H1354" i="1"/>
  <c r="G1354" i="1"/>
  <c r="D1354" i="1"/>
  <c r="C1354" i="1"/>
  <c r="H1353" i="1"/>
  <c r="G1353" i="1"/>
  <c r="D1353" i="1"/>
  <c r="C1353" i="1"/>
  <c r="H1352" i="1"/>
  <c r="G1352" i="1"/>
  <c r="D1352" i="1"/>
  <c r="C1352" i="1"/>
  <c r="D1351" i="1"/>
  <c r="G1351" i="1" s="1"/>
  <c r="C1351" i="1"/>
  <c r="H1350" i="1"/>
  <c r="G1350" i="1"/>
  <c r="D1350" i="1"/>
  <c r="C1350" i="1"/>
  <c r="D1349" i="1"/>
  <c r="G1349" i="1" s="1"/>
  <c r="C1349" i="1"/>
  <c r="D1348" i="1"/>
  <c r="G1348" i="1" s="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D1336" i="1"/>
  <c r="G1336" i="1" s="1"/>
  <c r="C1336" i="1"/>
  <c r="H1335" i="1"/>
  <c r="G1335" i="1"/>
  <c r="D1335" i="1"/>
  <c r="C1335" i="1"/>
  <c r="D1334" i="1"/>
  <c r="G1334" i="1" s="1"/>
  <c r="C1334"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C1322" i="1"/>
  <c r="H1321" i="1"/>
  <c r="G1321" i="1"/>
  <c r="D1321" i="1"/>
  <c r="C1321" i="1"/>
  <c r="H1320" i="1"/>
  <c r="G1320" i="1"/>
  <c r="D1320" i="1"/>
  <c r="C1320" i="1"/>
  <c r="H1319" i="1"/>
  <c r="G1319" i="1"/>
  <c r="D1319" i="1"/>
  <c r="C1319" i="1"/>
  <c r="D1318" i="1"/>
  <c r="H1318" i="1" s="1"/>
  <c r="C1318" i="1"/>
  <c r="H1317" i="1"/>
  <c r="G1317" i="1"/>
  <c r="D1317" i="1"/>
  <c r="C1317" i="1"/>
  <c r="C1316" i="1"/>
  <c r="H1315" i="1"/>
  <c r="G1315" i="1"/>
  <c r="D1315" i="1"/>
  <c r="C1315" i="1"/>
  <c r="H1314" i="1"/>
  <c r="D1314" i="1"/>
  <c r="G1314" i="1" s="1"/>
  <c r="C1314" i="1"/>
  <c r="H1313" i="1"/>
  <c r="D1313" i="1"/>
  <c r="G1313" i="1" s="1"/>
  <c r="C1313" i="1"/>
  <c r="H1312" i="1"/>
  <c r="G1312" i="1"/>
  <c r="D1312" i="1"/>
  <c r="C1312" i="1"/>
  <c r="H1311" i="1"/>
  <c r="G1311" i="1"/>
  <c r="D1311" i="1"/>
  <c r="C1311" i="1"/>
  <c r="H1310" i="1"/>
  <c r="D1310" i="1"/>
  <c r="G1310" i="1" s="1"/>
  <c r="C1310" i="1"/>
  <c r="H1309" i="1"/>
  <c r="G1309" i="1"/>
  <c r="D1309" i="1"/>
  <c r="C1309" i="1"/>
  <c r="D1308" i="1"/>
  <c r="H1308" i="1" s="1"/>
  <c r="C1308" i="1"/>
  <c r="H1306" i="1"/>
  <c r="G1306" i="1"/>
  <c r="D1306" i="1"/>
  <c r="C1306" i="1"/>
  <c r="H1305" i="1"/>
  <c r="G1305" i="1"/>
  <c r="D1305" i="1"/>
  <c r="C1305" i="1"/>
  <c r="C1304" i="1"/>
  <c r="H1303" i="1"/>
  <c r="G1303" i="1"/>
  <c r="D1303" i="1"/>
  <c r="C1303" i="1"/>
  <c r="H1302" i="1"/>
  <c r="G1302" i="1"/>
  <c r="D1302" i="1"/>
  <c r="C1302" i="1"/>
  <c r="D1301" i="1"/>
  <c r="H1301" i="1" s="1"/>
  <c r="C1301" i="1"/>
  <c r="D1300" i="1"/>
  <c r="H1300" i="1" s="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D1277" i="1"/>
  <c r="C1277" i="1"/>
  <c r="H1277" i="1" s="1"/>
  <c r="H1276" i="1"/>
  <c r="G1276" i="1"/>
  <c r="D1276" i="1"/>
  <c r="C1276" i="1"/>
  <c r="D1275" i="1"/>
  <c r="G1275" i="1" s="1"/>
  <c r="C1275" i="1"/>
  <c r="H1275" i="1" s="1"/>
  <c r="D1274" i="1"/>
  <c r="C1274" i="1"/>
  <c r="H1274" i="1" s="1"/>
  <c r="D1273" i="1"/>
  <c r="H1273" i="1" s="1"/>
  <c r="C1273" i="1"/>
  <c r="D1272" i="1"/>
  <c r="G1272" i="1" s="1"/>
  <c r="C1272" i="1"/>
  <c r="H1272" i="1" s="1"/>
  <c r="H1271" i="1"/>
  <c r="G1271" i="1"/>
  <c r="D1271" i="1"/>
  <c r="C1271" i="1"/>
  <c r="D1270" i="1"/>
  <c r="C1270" i="1"/>
  <c r="H1270" i="1" s="1"/>
  <c r="D1269" i="1"/>
  <c r="C1269" i="1"/>
  <c r="H1269" i="1" s="1"/>
  <c r="H1268" i="1"/>
  <c r="G1268" i="1"/>
  <c r="D1268" i="1"/>
  <c r="C1268" i="1"/>
  <c r="H1267" i="1"/>
  <c r="G1267" i="1"/>
  <c r="D1267" i="1"/>
  <c r="C1267" i="1"/>
  <c r="H1266" i="1"/>
  <c r="G1266" i="1"/>
  <c r="D1266" i="1"/>
  <c r="C1266" i="1"/>
  <c r="D1265" i="1"/>
  <c r="C1265" i="1"/>
  <c r="H1265" i="1" s="1"/>
  <c r="D1264" i="1"/>
  <c r="G1264" i="1" s="1"/>
  <c r="C1264" i="1"/>
  <c r="H1264" i="1" s="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G1249" i="1"/>
  <c r="D1249" i="1"/>
  <c r="C1249" i="1"/>
  <c r="H1249" i="1" s="1"/>
  <c r="H1248" i="1"/>
  <c r="G1248" i="1"/>
  <c r="D1248" i="1"/>
  <c r="C1248" i="1"/>
  <c r="H1247" i="1"/>
  <c r="D1247" i="1"/>
  <c r="G1247" i="1" s="1"/>
  <c r="C1247" i="1"/>
  <c r="H1246" i="1"/>
  <c r="G1246" i="1"/>
  <c r="D1246" i="1"/>
  <c r="C1246" i="1"/>
  <c r="H1245" i="1"/>
  <c r="G1245" i="1"/>
  <c r="D1245" i="1"/>
  <c r="C1245" i="1"/>
  <c r="D1244" i="1"/>
  <c r="C1244" i="1"/>
  <c r="H1244" i="1" s="1"/>
  <c r="H1243" i="1"/>
  <c r="G1243" i="1"/>
  <c r="D1243" i="1"/>
  <c r="C1243" i="1"/>
  <c r="H1242" i="1"/>
  <c r="G1242" i="1"/>
  <c r="D1242" i="1"/>
  <c r="C1242" i="1"/>
  <c r="D1241" i="1"/>
  <c r="C1241" i="1"/>
  <c r="D1240" i="1"/>
  <c r="C1240" i="1"/>
  <c r="H1240" i="1" s="1"/>
  <c r="D1239" i="1"/>
  <c r="H1239" i="1" s="1"/>
  <c r="C1239" i="1"/>
  <c r="D1238" i="1"/>
  <c r="C1238" i="1"/>
  <c r="H1238" i="1" s="1"/>
  <c r="D1237" i="1"/>
  <c r="C1237" i="1"/>
  <c r="D1236" i="1"/>
  <c r="C1236" i="1"/>
  <c r="H1234" i="1"/>
  <c r="G1234" i="1"/>
  <c r="D1234" i="1"/>
  <c r="C1234" i="1"/>
  <c r="H1233" i="1"/>
  <c r="G1233" i="1"/>
  <c r="D1233" i="1"/>
  <c r="C1233" i="1"/>
  <c r="H1232" i="1"/>
  <c r="D1232" i="1"/>
  <c r="C1232" i="1"/>
  <c r="H1231" i="1"/>
  <c r="G1231" i="1"/>
  <c r="D1231" i="1"/>
  <c r="C1231" i="1"/>
  <c r="D1230" i="1"/>
  <c r="C1230" i="1"/>
  <c r="H1230" i="1" s="1"/>
  <c r="H1229" i="1"/>
  <c r="G1229" i="1"/>
  <c r="D1229" i="1"/>
  <c r="C1229" i="1"/>
  <c r="H1228" i="1"/>
  <c r="G1228" i="1"/>
  <c r="D1228" i="1"/>
  <c r="C1228" i="1"/>
  <c r="H1226" i="1"/>
  <c r="G1226" i="1"/>
  <c r="D1226" i="1"/>
  <c r="C1226" i="1"/>
  <c r="D1225" i="1"/>
  <c r="H1225" i="1" s="1"/>
  <c r="C1225" i="1"/>
  <c r="D1224" i="1"/>
  <c r="C1224" i="1"/>
  <c r="H1224" i="1" s="1"/>
  <c r="D1223" i="1"/>
  <c r="D1221" i="1"/>
  <c r="C1221" i="1"/>
  <c r="H1221" i="1" s="1"/>
  <c r="D1220" i="1"/>
  <c r="C1220" i="1"/>
  <c r="D1219" i="1"/>
  <c r="C1219" i="1"/>
  <c r="H1219" i="1" s="1"/>
  <c r="H1218" i="1"/>
  <c r="D1218" i="1"/>
  <c r="G1218" i="1" s="1"/>
  <c r="C1218" i="1"/>
  <c r="D1217" i="1"/>
  <c r="C1217" i="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D1195" i="1"/>
  <c r="C1195" i="1"/>
  <c r="H1195" i="1" s="1"/>
  <c r="D1194" i="1"/>
  <c r="C1194" i="1"/>
  <c r="H1194" i="1" s="1"/>
  <c r="H1193" i="1"/>
  <c r="G1193" i="1"/>
  <c r="D1193" i="1"/>
  <c r="C1193" i="1"/>
  <c r="H1192" i="1"/>
  <c r="G1192" i="1"/>
  <c r="D1192" i="1"/>
  <c r="C1192" i="1"/>
  <c r="H1191" i="1"/>
  <c r="G1191" i="1"/>
  <c r="D1191" i="1"/>
  <c r="C1191" i="1"/>
  <c r="H1190" i="1"/>
  <c r="G1190" i="1"/>
  <c r="D1190" i="1"/>
  <c r="C1190" i="1"/>
  <c r="H1189" i="1"/>
  <c r="D1189" i="1"/>
  <c r="G1189" i="1" s="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D1168" i="1"/>
  <c r="H1166" i="1"/>
  <c r="G1166" i="1"/>
  <c r="D1166" i="1"/>
  <c r="C1166" i="1"/>
  <c r="D1165" i="1"/>
  <c r="G1165" i="1" s="1"/>
  <c r="C1165" i="1"/>
  <c r="H1165" i="1" s="1"/>
  <c r="H1164" i="1"/>
  <c r="G1164" i="1"/>
  <c r="D1164" i="1"/>
  <c r="C1164" i="1"/>
  <c r="D1163" i="1"/>
  <c r="C1163" i="1"/>
  <c r="H1162" i="1"/>
  <c r="G1162" i="1"/>
  <c r="D1162" i="1"/>
  <c r="C1162" i="1"/>
  <c r="H1161" i="1"/>
  <c r="D1161" i="1"/>
  <c r="C1161" i="1"/>
  <c r="G1161" i="1" s="1"/>
  <c r="D1160" i="1"/>
  <c r="G1160" i="1" s="1"/>
  <c r="C1160" i="1"/>
  <c r="H1160" i="1" s="1"/>
  <c r="H1159" i="1"/>
  <c r="D1159" i="1"/>
  <c r="C1159" i="1"/>
  <c r="H1158" i="1"/>
  <c r="G1158" i="1"/>
  <c r="D1158" i="1"/>
  <c r="C1158" i="1"/>
  <c r="D1157" i="1"/>
  <c r="C1157" i="1"/>
  <c r="D1156" i="1"/>
  <c r="C1156" i="1"/>
  <c r="G1156" i="1" s="1"/>
  <c r="D1155" i="1"/>
  <c r="G1155" i="1" s="1"/>
  <c r="C1155" i="1"/>
  <c r="D1154" i="1"/>
  <c r="C1154" i="1"/>
  <c r="D1151" i="1"/>
  <c r="G1151" i="1" s="1"/>
  <c r="C1151" i="1"/>
  <c r="H1150" i="1"/>
  <c r="G1150" i="1"/>
  <c r="D1150" i="1"/>
  <c r="C1150" i="1"/>
  <c r="H1149" i="1"/>
  <c r="G1149" i="1"/>
  <c r="D1149" i="1"/>
  <c r="C1149"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D1142" i="1"/>
  <c r="D1141" i="1"/>
  <c r="C1141" i="1"/>
  <c r="H1141" i="1" s="1"/>
  <c r="D1140" i="1"/>
  <c r="C1140" i="1"/>
  <c r="H1140" i="1" s="1"/>
  <c r="H1139" i="1"/>
  <c r="G1139" i="1"/>
  <c r="D1139" i="1"/>
  <c r="C1139" i="1"/>
  <c r="D1138" i="1"/>
  <c r="C1138" i="1"/>
  <c r="H1138" i="1" s="1"/>
  <c r="H1137" i="1"/>
  <c r="G1137" i="1"/>
  <c r="D1137" i="1"/>
  <c r="C1137" i="1"/>
  <c r="D1136" i="1"/>
  <c r="C1136" i="1"/>
  <c r="H1136" i="1" s="1"/>
  <c r="D1135" i="1"/>
  <c r="H1135" i="1" s="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6" i="1"/>
  <c r="G1126" i="1"/>
  <c r="D1126" i="1"/>
  <c r="C1126" i="1"/>
  <c r="D1125" i="1"/>
  <c r="C1125" i="1"/>
  <c r="H1125" i="1" s="1"/>
  <c r="D1123" i="1"/>
  <c r="C1123" i="1"/>
  <c r="H1123" i="1" s="1"/>
  <c r="H1122" i="1"/>
  <c r="G1122" i="1"/>
  <c r="D1122" i="1"/>
  <c r="C1122" i="1"/>
  <c r="H1121" i="1"/>
  <c r="G1121" i="1"/>
  <c r="D1121" i="1"/>
  <c r="C1121" i="1"/>
  <c r="H1120" i="1"/>
  <c r="G1120" i="1"/>
  <c r="D1120" i="1"/>
  <c r="C1120" i="1"/>
  <c r="H1119" i="1"/>
  <c r="G1119" i="1"/>
  <c r="D1119" i="1"/>
  <c r="C1119" i="1"/>
  <c r="H1118" i="1"/>
  <c r="G1118" i="1"/>
  <c r="D1118" i="1"/>
  <c r="C1118" i="1"/>
  <c r="D1117" i="1"/>
  <c r="C1117" i="1"/>
  <c r="H1117" i="1" s="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G1078" i="1"/>
  <c r="D1078" i="1"/>
  <c r="C1078" i="1"/>
  <c r="H1078" i="1" s="1"/>
  <c r="H1077" i="1"/>
  <c r="G1077" i="1"/>
  <c r="D1077" i="1"/>
  <c r="C1077" i="1"/>
  <c r="D1076" i="1"/>
  <c r="C1076" i="1"/>
  <c r="H1076" i="1" s="1"/>
  <c r="D1075" i="1"/>
  <c r="C1075" i="1"/>
  <c r="H1075" i="1" s="1"/>
  <c r="H1074" i="1"/>
  <c r="G1074" i="1"/>
  <c r="D1074" i="1"/>
  <c r="C1074" i="1"/>
  <c r="H1073" i="1"/>
  <c r="G1073" i="1"/>
  <c r="D1073" i="1"/>
  <c r="C1073" i="1"/>
  <c r="H1072" i="1"/>
  <c r="G1072" i="1"/>
  <c r="D1072" i="1"/>
  <c r="C1072" i="1"/>
  <c r="D1071" i="1"/>
  <c r="G1071" i="1" s="1"/>
  <c r="C1071" i="1"/>
  <c r="H1071" i="1" s="1"/>
  <c r="H1070" i="1"/>
  <c r="G1070" i="1"/>
  <c r="D1070" i="1"/>
  <c r="C1070" i="1"/>
  <c r="H1069" i="1"/>
  <c r="G1069" i="1"/>
  <c r="D1069" i="1"/>
  <c r="C1069" i="1"/>
  <c r="D1068" i="1"/>
  <c r="C1068" i="1"/>
  <c r="H1068" i="1" s="1"/>
  <c r="H1067" i="1"/>
  <c r="G1067" i="1"/>
  <c r="D1067" i="1"/>
  <c r="C1067" i="1"/>
  <c r="D1066"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H1035" i="1" s="1"/>
  <c r="D1034" i="1"/>
  <c r="C1034" i="1"/>
  <c r="H1034" i="1" s="1"/>
  <c r="D1033" i="1"/>
  <c r="C1033" i="1"/>
  <c r="H1033" i="1" s="1"/>
  <c r="D1032" i="1"/>
  <c r="H1032" i="1" s="1"/>
  <c r="C1032" i="1"/>
  <c r="H1031" i="1"/>
  <c r="G1031" i="1"/>
  <c r="D1031" i="1"/>
  <c r="C1031" i="1"/>
  <c r="C1030" i="1"/>
  <c r="H1029" i="1"/>
  <c r="G1029" i="1"/>
  <c r="D1029" i="1"/>
  <c r="C1029" i="1"/>
  <c r="D1028" i="1"/>
  <c r="C1028" i="1"/>
  <c r="H1028" i="1" s="1"/>
  <c r="H1027" i="1"/>
  <c r="G1027" i="1"/>
  <c r="D1027" i="1"/>
  <c r="C1027" i="1"/>
  <c r="H1026" i="1"/>
  <c r="G1026" i="1"/>
  <c r="D1026" i="1"/>
  <c r="C1026" i="1"/>
  <c r="D1025" i="1"/>
  <c r="C1025" i="1"/>
  <c r="H1025" i="1" s="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C1013" i="1"/>
  <c r="D1012" i="1"/>
  <c r="C1012" i="1"/>
  <c r="H1012" i="1" s="1"/>
  <c r="H1011" i="1"/>
  <c r="G1011" i="1"/>
  <c r="D1011" i="1"/>
  <c r="C1011" i="1"/>
  <c r="H1010" i="1"/>
  <c r="G1010" i="1"/>
  <c r="D1010" i="1"/>
  <c r="C1010" i="1"/>
  <c r="H1009" i="1"/>
  <c r="G1009" i="1"/>
  <c r="D1009" i="1"/>
  <c r="C1009" i="1"/>
  <c r="D1008" i="1"/>
  <c r="C1008" i="1"/>
  <c r="H1008" i="1" s="1"/>
  <c r="D1006" i="1"/>
  <c r="C1006" i="1"/>
  <c r="H1006" i="1" s="1"/>
  <c r="H1005" i="1"/>
  <c r="G1005" i="1"/>
  <c r="D1005" i="1"/>
  <c r="C1005" i="1"/>
  <c r="D1004" i="1"/>
  <c r="C1004" i="1"/>
  <c r="H1004" i="1" s="1"/>
  <c r="D1003" i="1"/>
  <c r="C1003" i="1"/>
  <c r="H1003" i="1" s="1"/>
  <c r="D1002" i="1"/>
  <c r="C1002" i="1"/>
  <c r="D1001" i="1"/>
  <c r="C1001" i="1"/>
  <c r="H1001" i="1" s="1"/>
  <c r="D1000" i="1"/>
  <c r="C1000" i="1"/>
  <c r="H1000" i="1" s="1"/>
  <c r="D999" i="1"/>
  <c r="C999" i="1"/>
  <c r="H999" i="1" s="1"/>
  <c r="D998" i="1"/>
  <c r="C998" i="1"/>
  <c r="H998" i="1" s="1"/>
  <c r="D996" i="1"/>
  <c r="C996" i="1"/>
  <c r="H996" i="1" s="1"/>
  <c r="D995" i="1"/>
  <c r="G995" i="1" s="1"/>
  <c r="C995" i="1"/>
  <c r="H994" i="1"/>
  <c r="G994" i="1"/>
  <c r="D994" i="1"/>
  <c r="C994" i="1"/>
  <c r="D993" i="1"/>
  <c r="C993" i="1"/>
  <c r="H993" i="1" s="1"/>
  <c r="D992" i="1"/>
  <c r="H992" i="1" s="1"/>
  <c r="C992" i="1"/>
  <c r="D991" i="1"/>
  <c r="C991" i="1"/>
  <c r="D989" i="1"/>
  <c r="C989" i="1"/>
  <c r="H989" i="1" s="1"/>
  <c r="D988" i="1"/>
  <c r="C988" i="1"/>
  <c r="H988" i="1" s="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D961" i="1"/>
  <c r="H961" i="1" s="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D947" i="1"/>
  <c r="G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D851" i="1"/>
  <c r="H851" i="1" s="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D823" i="1"/>
  <c r="H823" i="1" s="1"/>
  <c r="C823" i="1"/>
  <c r="H822" i="1"/>
  <c r="G822" i="1"/>
  <c r="D822" i="1"/>
  <c r="C822" i="1"/>
  <c r="H821" i="1"/>
  <c r="G821" i="1"/>
  <c r="D821" i="1"/>
  <c r="C821" i="1"/>
  <c r="H820" i="1"/>
  <c r="G820" i="1"/>
  <c r="D820" i="1"/>
  <c r="C820" i="1"/>
  <c r="H819" i="1"/>
  <c r="G819" i="1"/>
  <c r="D819" i="1"/>
  <c r="C819" i="1"/>
  <c r="H818" i="1"/>
  <c r="G818" i="1"/>
  <c r="D818" i="1"/>
  <c r="C818" i="1"/>
  <c r="D817" i="1"/>
  <c r="H817" i="1" s="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G758" i="1"/>
  <c r="D758" i="1"/>
  <c r="H758" i="1" s="1"/>
  <c r="C758" i="1"/>
  <c r="H757" i="1"/>
  <c r="G757" i="1"/>
  <c r="D757" i="1"/>
  <c r="C757" i="1"/>
  <c r="H756" i="1"/>
  <c r="G756" i="1"/>
  <c r="D756" i="1"/>
  <c r="C756" i="1"/>
  <c r="H755" i="1"/>
  <c r="G755" i="1"/>
  <c r="D755" i="1"/>
  <c r="C755" i="1"/>
  <c r="H754" i="1"/>
  <c r="G754" i="1"/>
  <c r="D754" i="1"/>
  <c r="C754" i="1"/>
  <c r="D753" i="1"/>
  <c r="H753" i="1" s="1"/>
  <c r="C753" i="1"/>
  <c r="D752" i="1"/>
  <c r="H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G735"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D666" i="1"/>
  <c r="G666" i="1" s="1"/>
  <c r="C666" i="1"/>
  <c r="H665" i="1"/>
  <c r="G665" i="1"/>
  <c r="D665" i="1"/>
  <c r="C665" i="1"/>
  <c r="H664" i="1"/>
  <c r="G664" i="1"/>
  <c r="D664" i="1"/>
  <c r="C664" i="1"/>
  <c r="G663"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D652" i="1"/>
  <c r="H652" i="1" s="1"/>
  <c r="C652" i="1"/>
  <c r="H651" i="1"/>
  <c r="G651" i="1"/>
  <c r="D651" i="1"/>
  <c r="C651" i="1"/>
  <c r="D650" i="1"/>
  <c r="H650" i="1" s="1"/>
  <c r="C650" i="1"/>
  <c r="H649" i="1"/>
  <c r="G649" i="1"/>
  <c r="D649" i="1"/>
  <c r="C649" i="1"/>
  <c r="D648" i="1"/>
  <c r="H648" i="1" s="1"/>
  <c r="C648" i="1"/>
  <c r="H647" i="1"/>
  <c r="G647" i="1"/>
  <c r="D647" i="1"/>
  <c r="C647" i="1"/>
  <c r="H646" i="1"/>
  <c r="G646" i="1"/>
  <c r="D646" i="1"/>
  <c r="C646" i="1"/>
  <c r="D644" i="1"/>
  <c r="H644" i="1" s="1"/>
  <c r="C644" i="1"/>
  <c r="D643" i="1"/>
  <c r="H643" i="1" s="1"/>
  <c r="C643" i="1"/>
  <c r="D642" i="1"/>
  <c r="H642" i="1" s="1"/>
  <c r="C642" i="1"/>
  <c r="H641" i="1"/>
  <c r="D641" i="1"/>
  <c r="G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G612" i="1" s="1"/>
  <c r="C612" i="1"/>
  <c r="H611" i="1"/>
  <c r="G611" i="1"/>
  <c r="D611" i="1"/>
  <c r="C611" i="1"/>
  <c r="H610" i="1"/>
  <c r="G610" i="1"/>
  <c r="D610" i="1"/>
  <c r="C610" i="1"/>
  <c r="H609" i="1"/>
  <c r="G609" i="1"/>
  <c r="D609" i="1"/>
  <c r="C609" i="1"/>
  <c r="H608" i="1"/>
  <c r="G608" i="1"/>
  <c r="D608" i="1"/>
  <c r="C608" i="1"/>
  <c r="H607" i="1"/>
  <c r="G607" i="1"/>
  <c r="D607" i="1"/>
  <c r="C607" i="1"/>
  <c r="D606" i="1"/>
  <c r="H605" i="1"/>
  <c r="G605" i="1"/>
  <c r="D605" i="1"/>
  <c r="C605" i="1"/>
  <c r="H604" i="1"/>
  <c r="G604" i="1"/>
  <c r="D604" i="1"/>
  <c r="C604" i="1"/>
  <c r="H603" i="1"/>
  <c r="G603" i="1"/>
  <c r="D603" i="1"/>
  <c r="C603" i="1"/>
  <c r="H602" i="1"/>
  <c r="G602" i="1"/>
  <c r="D602" i="1"/>
  <c r="C602" i="1"/>
  <c r="H601" i="1"/>
  <c r="G601" i="1"/>
  <c r="D601" i="1"/>
  <c r="C601" i="1"/>
  <c r="D600" i="1"/>
  <c r="H600" i="1" s="1"/>
  <c r="C600"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D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D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D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0" i="1"/>
  <c r="G440" i="1"/>
  <c r="D440" i="1"/>
  <c r="C440" i="1"/>
  <c r="H439" i="1"/>
  <c r="G439" i="1"/>
  <c r="D439" i="1"/>
  <c r="C439" i="1"/>
  <c r="D438" i="1"/>
  <c r="H438" i="1" s="1"/>
  <c r="C438" i="1"/>
  <c r="H437" i="1"/>
  <c r="G437" i="1"/>
  <c r="D437" i="1"/>
  <c r="C437" i="1"/>
  <c r="D436" i="1"/>
  <c r="H436" i="1" s="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H420" i="1"/>
  <c r="G420" i="1"/>
  <c r="D420" i="1"/>
  <c r="C420" i="1"/>
  <c r="H419" i="1"/>
  <c r="G419" i="1"/>
  <c r="D419" i="1"/>
  <c r="C419" i="1"/>
  <c r="H418" i="1"/>
  <c r="G418" i="1"/>
  <c r="D418" i="1"/>
  <c r="C418" i="1"/>
  <c r="H417" i="1"/>
  <c r="G417" i="1"/>
  <c r="D417" i="1"/>
  <c r="C417" i="1"/>
  <c r="H416" i="1"/>
  <c r="G416" i="1"/>
  <c r="D416" i="1"/>
  <c r="C416" i="1"/>
  <c r="D413" i="1"/>
  <c r="H412" i="1"/>
  <c r="D412" i="1"/>
  <c r="G412" i="1" s="1"/>
  <c r="C412" i="1"/>
  <c r="D411" i="1"/>
  <c r="G411" i="1" s="1"/>
  <c r="C411" i="1"/>
  <c r="H406" i="1"/>
  <c r="D406" i="1"/>
  <c r="G406" i="1" s="1"/>
  <c r="C406" i="1"/>
  <c r="D405" i="1"/>
  <c r="G405" i="1" s="1"/>
  <c r="C405" i="1"/>
  <c r="D404" i="1"/>
  <c r="H404" i="1" s="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D391" i="1"/>
  <c r="H390" i="1"/>
  <c r="G390" i="1"/>
  <c r="D390" i="1"/>
  <c r="C390" i="1"/>
  <c r="H389" i="1"/>
  <c r="G389" i="1"/>
  <c r="D389" i="1"/>
  <c r="C389" i="1"/>
  <c r="H388" i="1"/>
  <c r="G388" i="1"/>
  <c r="D388" i="1"/>
  <c r="C388" i="1"/>
  <c r="H387" i="1"/>
  <c r="G387" i="1"/>
  <c r="D387" i="1"/>
  <c r="C387" i="1"/>
  <c r="H386" i="1"/>
  <c r="G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D374" i="1"/>
  <c r="H374" i="1" s="1"/>
  <c r="C374" i="1"/>
  <c r="D373" i="1"/>
  <c r="H373" i="1" s="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D366" i="1"/>
  <c r="H366" i="1" s="1"/>
  <c r="C366" i="1"/>
  <c r="D365" i="1"/>
  <c r="H365" i="1" s="1"/>
  <c r="C365" i="1"/>
  <c r="D363" i="1"/>
  <c r="G363" i="1" s="1"/>
  <c r="C363" i="1"/>
  <c r="H362" i="1"/>
  <c r="G362" i="1"/>
  <c r="D362" i="1"/>
  <c r="C362" i="1"/>
  <c r="G361" i="1"/>
  <c r="D361" i="1"/>
  <c r="H361" i="1" s="1"/>
  <c r="C361" i="1"/>
  <c r="H360" i="1"/>
  <c r="G360" i="1"/>
  <c r="D360" i="1"/>
  <c r="C360" i="1"/>
  <c r="G359"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D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0" i="1"/>
  <c r="G320" i="1"/>
  <c r="D320" i="1"/>
  <c r="C320" i="1"/>
  <c r="H319" i="1"/>
  <c r="G319" i="1"/>
  <c r="D319" i="1"/>
  <c r="C319" i="1"/>
  <c r="H318" i="1"/>
  <c r="G318" i="1"/>
  <c r="D318" i="1"/>
  <c r="C318" i="1"/>
  <c r="H317" i="1"/>
  <c r="G317" i="1"/>
  <c r="D317" i="1"/>
  <c r="C317" i="1"/>
  <c r="H316" i="1"/>
  <c r="G316" i="1"/>
  <c r="D316" i="1"/>
  <c r="C316" i="1"/>
  <c r="H315" i="1"/>
  <c r="G315" i="1"/>
  <c r="D315" i="1"/>
  <c r="C315" i="1"/>
  <c r="D314" i="1"/>
  <c r="H314" i="1" s="1"/>
  <c r="C314" i="1"/>
  <c r="H313" i="1"/>
  <c r="G313" i="1"/>
  <c r="D313" i="1"/>
  <c r="C313" i="1"/>
  <c r="D312" i="1"/>
  <c r="H312" i="1" s="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C295" i="1"/>
  <c r="H292" i="1"/>
  <c r="G292" i="1"/>
  <c r="D292" i="1"/>
  <c r="C292" i="1"/>
  <c r="G291" i="1"/>
  <c r="D291" i="1"/>
  <c r="H291" i="1" s="1"/>
  <c r="C291" i="1"/>
  <c r="H290" i="1"/>
  <c r="G290" i="1"/>
  <c r="D290" i="1"/>
  <c r="C290" i="1"/>
  <c r="H289" i="1"/>
  <c r="G289" i="1"/>
  <c r="D289" i="1"/>
  <c r="C289" i="1"/>
  <c r="D288" i="1"/>
  <c r="H288" i="1" s="1"/>
  <c r="C288" i="1"/>
  <c r="H284" i="1"/>
  <c r="G284" i="1"/>
  <c r="C284"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H276" i="1" s="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D262" i="1"/>
  <c r="H262" i="1" s="1"/>
  <c r="C262" i="1"/>
  <c r="G261" i="1"/>
  <c r="D261" i="1"/>
  <c r="H261" i="1" s="1"/>
  <c r="C261" i="1"/>
  <c r="D260" i="1"/>
  <c r="H258" i="1"/>
  <c r="D258" i="1"/>
  <c r="G258" i="1" s="1"/>
  <c r="C258" i="1"/>
  <c r="D257" i="1"/>
  <c r="G257" i="1" s="1"/>
  <c r="C257" i="1"/>
  <c r="D256" i="1"/>
  <c r="H256" i="1" s="1"/>
  <c r="C256" i="1"/>
  <c r="H254" i="1"/>
  <c r="G254" i="1"/>
  <c r="D254" i="1"/>
  <c r="C254" i="1"/>
  <c r="H253" i="1"/>
  <c r="G253" i="1"/>
  <c r="D253" i="1"/>
  <c r="C253" i="1"/>
  <c r="H252" i="1"/>
  <c r="G252" i="1"/>
  <c r="D252" i="1"/>
  <c r="C252" i="1"/>
  <c r="H251" i="1"/>
  <c r="G251" i="1"/>
  <c r="D251" i="1"/>
  <c r="C251" i="1"/>
  <c r="H250" i="1"/>
  <c r="G250" i="1"/>
  <c r="D250" i="1"/>
  <c r="C250"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D239" i="1"/>
  <c r="H239" i="1" s="1"/>
  <c r="C239" i="1"/>
  <c r="G238" i="1"/>
  <c r="D238" i="1"/>
  <c r="H238" i="1" s="1"/>
  <c r="C238" i="1"/>
  <c r="D237" i="1"/>
  <c r="H237" i="1" s="1"/>
  <c r="C237" i="1"/>
  <c r="C236" i="1"/>
  <c r="H235" i="1"/>
  <c r="G235" i="1"/>
  <c r="D235" i="1"/>
  <c r="C235" i="1"/>
  <c r="H234" i="1"/>
  <c r="G234" i="1"/>
  <c r="D234" i="1"/>
  <c r="C234" i="1"/>
  <c r="G233" i="1"/>
  <c r="D233" i="1"/>
  <c r="H233" i="1" s="1"/>
  <c r="C233" i="1"/>
  <c r="D232" i="1"/>
  <c r="H231" i="1"/>
  <c r="G231" i="1"/>
  <c r="D231" i="1"/>
  <c r="C231" i="1"/>
  <c r="H230" i="1"/>
  <c r="G230" i="1"/>
  <c r="D230" i="1"/>
  <c r="C230" i="1"/>
  <c r="H229" i="1"/>
  <c r="G229" i="1"/>
  <c r="D229" i="1"/>
  <c r="C229" i="1"/>
  <c r="D228" i="1"/>
  <c r="H228" i="1" s="1"/>
  <c r="C228" i="1"/>
  <c r="D227" i="1"/>
  <c r="H227" i="1" s="1"/>
  <c r="C227" i="1"/>
  <c r="H226" i="1"/>
  <c r="G226" i="1"/>
  <c r="D226" i="1"/>
  <c r="C226" i="1"/>
  <c r="H225" i="1"/>
  <c r="G225" i="1"/>
  <c r="D225" i="1"/>
  <c r="C225" i="1"/>
  <c r="D224" i="1"/>
  <c r="H223" i="1"/>
  <c r="G223" i="1"/>
  <c r="D223" i="1"/>
  <c r="C223" i="1"/>
  <c r="H222" i="1"/>
  <c r="G222" i="1"/>
  <c r="D222" i="1"/>
  <c r="C222" i="1"/>
  <c r="H219" i="1"/>
  <c r="G219" i="1"/>
  <c r="D219" i="1"/>
  <c r="C219" i="1"/>
  <c r="H218" i="1"/>
  <c r="G218" i="1"/>
  <c r="D218" i="1"/>
  <c r="C218" i="1"/>
  <c r="D217" i="1"/>
  <c r="H217" i="1" s="1"/>
  <c r="C217" i="1"/>
  <c r="H216" i="1"/>
  <c r="G216" i="1"/>
  <c r="D216" i="1"/>
  <c r="C216" i="1"/>
  <c r="H215" i="1"/>
  <c r="G215" i="1"/>
  <c r="D215" i="1"/>
  <c r="C215" i="1"/>
  <c r="H214" i="1"/>
  <c r="G214" i="1"/>
  <c r="D214" i="1"/>
  <c r="C214" i="1"/>
  <c r="H213" i="1"/>
  <c r="G213" i="1"/>
  <c r="D213" i="1"/>
  <c r="C213" i="1"/>
  <c r="D212" i="1"/>
  <c r="H210" i="1"/>
  <c r="G210" i="1"/>
  <c r="D210" i="1"/>
  <c r="C210" i="1"/>
  <c r="D209" i="1"/>
  <c r="H209" i="1" s="1"/>
  <c r="C209" i="1"/>
  <c r="H208" i="1"/>
  <c r="G208" i="1"/>
  <c r="D208" i="1"/>
  <c r="C208" i="1"/>
  <c r="G207" i="1"/>
  <c r="D207" i="1"/>
  <c r="H207" i="1" s="1"/>
  <c r="C207" i="1"/>
  <c r="C206" i="1"/>
  <c r="H205" i="1"/>
  <c r="G205" i="1"/>
  <c r="D205" i="1"/>
  <c r="C205" i="1"/>
  <c r="H204" i="1"/>
  <c r="G204" i="1"/>
  <c r="D204" i="1"/>
  <c r="C204" i="1"/>
  <c r="H203" i="1"/>
  <c r="G203" i="1"/>
  <c r="D203" i="1"/>
  <c r="C203" i="1"/>
  <c r="H202" i="1"/>
  <c r="G202" i="1"/>
  <c r="D202" i="1"/>
  <c r="C202" i="1"/>
  <c r="H201" i="1"/>
  <c r="D201" i="1"/>
  <c r="G201" i="1" s="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1" i="1"/>
  <c r="D191" i="1"/>
  <c r="G191" i="1" s="1"/>
  <c r="C191" i="1"/>
  <c r="D190" i="1"/>
  <c r="H190" i="1" s="1"/>
  <c r="C190" i="1"/>
  <c r="D189" i="1"/>
  <c r="H189" i="1" s="1"/>
  <c r="C189" i="1"/>
  <c r="H188" i="1"/>
  <c r="G188" i="1"/>
  <c r="D188" i="1"/>
  <c r="C188" i="1"/>
  <c r="D187" i="1"/>
  <c r="H187" i="1" s="1"/>
  <c r="C187" i="1"/>
  <c r="D186" i="1"/>
  <c r="H186" i="1" s="1"/>
  <c r="C186" i="1"/>
  <c r="H185" i="1"/>
  <c r="D185" i="1"/>
  <c r="G185" i="1" s="1"/>
  <c r="C185" i="1"/>
  <c r="D184" i="1"/>
  <c r="G183" i="1"/>
  <c r="D183" i="1"/>
  <c r="H183" i="1" s="1"/>
  <c r="C183" i="1"/>
  <c r="H182" i="1"/>
  <c r="G182" i="1"/>
  <c r="D182" i="1"/>
  <c r="C182" i="1"/>
  <c r="D181" i="1"/>
  <c r="H181" i="1" s="1"/>
  <c r="C181" i="1"/>
  <c r="H180" i="1"/>
  <c r="G180" i="1"/>
  <c r="D180" i="1"/>
  <c r="C180" i="1"/>
  <c r="D179" i="1"/>
  <c r="H179" i="1" s="1"/>
  <c r="C179" i="1"/>
  <c r="D178" i="1"/>
  <c r="H178" i="1" s="1"/>
  <c r="C178" i="1"/>
  <c r="D177" i="1"/>
  <c r="H177" i="1" s="1"/>
  <c r="C177" i="1"/>
  <c r="H176" i="1"/>
  <c r="G176" i="1"/>
  <c r="D176" i="1"/>
  <c r="C176" i="1"/>
  <c r="D175" i="1"/>
  <c r="H175" i="1" s="1"/>
  <c r="C175" i="1"/>
  <c r="G174" i="1"/>
  <c r="D174" i="1"/>
  <c r="H174" i="1" s="1"/>
  <c r="C174" i="1"/>
  <c r="G172" i="1"/>
  <c r="D172" i="1"/>
  <c r="H172" i="1" s="1"/>
  <c r="C172" i="1"/>
  <c r="H171" i="1"/>
  <c r="G171" i="1"/>
  <c r="D171" i="1"/>
  <c r="C171" i="1"/>
  <c r="H170" i="1"/>
  <c r="G170" i="1"/>
  <c r="D170" i="1"/>
  <c r="C170" i="1"/>
  <c r="D169" i="1"/>
  <c r="H169" i="1" s="1"/>
  <c r="C169" i="1"/>
  <c r="D168" i="1"/>
  <c r="H168" i="1" s="1"/>
  <c r="C168" i="1"/>
  <c r="D167" i="1"/>
  <c r="H167" i="1" s="1"/>
  <c r="C167" i="1"/>
  <c r="G166" i="1"/>
  <c r="D166" i="1"/>
  <c r="H166" i="1" s="1"/>
  <c r="C166" i="1"/>
  <c r="D165" i="1"/>
  <c r="H165" i="1" s="1"/>
  <c r="C165" i="1"/>
  <c r="H164" i="1"/>
  <c r="G164" i="1"/>
  <c r="D164" i="1"/>
  <c r="C164" i="1"/>
  <c r="H163" i="1"/>
  <c r="D163" i="1"/>
  <c r="G163" i="1" s="1"/>
  <c r="C163" i="1"/>
  <c r="D162" i="1"/>
  <c r="H162" i="1" s="1"/>
  <c r="C162" i="1"/>
  <c r="D161" i="1"/>
  <c r="H161" i="1" s="1"/>
  <c r="C161" i="1"/>
  <c r="C160" i="1"/>
  <c r="H158" i="1"/>
  <c r="G158" i="1"/>
  <c r="D158" i="1"/>
  <c r="C158" i="1"/>
  <c r="D157" i="1"/>
  <c r="H157" i="1" s="1"/>
  <c r="C157" i="1"/>
  <c r="H156" i="1"/>
  <c r="G156" i="1"/>
  <c r="D156" i="1"/>
  <c r="C156" i="1"/>
  <c r="D155" i="1"/>
  <c r="H155" i="1" s="1"/>
  <c r="C155" i="1"/>
  <c r="D154" i="1"/>
  <c r="H154" i="1" s="1"/>
  <c r="C154" i="1"/>
  <c r="H153" i="1"/>
  <c r="G153" i="1"/>
  <c r="D153" i="1"/>
  <c r="C153" i="1"/>
  <c r="D152" i="1"/>
  <c r="G152" i="1" s="1"/>
  <c r="C152" i="1"/>
  <c r="H151" i="1"/>
  <c r="G151" i="1"/>
  <c r="D151" i="1"/>
  <c r="C151" i="1"/>
  <c r="D150" i="1"/>
  <c r="G150" i="1" s="1"/>
  <c r="C150" i="1"/>
  <c r="D149" i="1"/>
  <c r="G149" i="1" s="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H134" i="1"/>
  <c r="G134" i="1"/>
  <c r="D134" i="1"/>
  <c r="C134" i="1"/>
  <c r="H133" i="1"/>
  <c r="G133" i="1"/>
  <c r="D133" i="1"/>
  <c r="C133" i="1"/>
  <c r="H132" i="1"/>
  <c r="G132" i="1"/>
  <c r="D132" i="1"/>
  <c r="C132" i="1"/>
  <c r="H131" i="1"/>
  <c r="G131" i="1"/>
  <c r="D131" i="1"/>
  <c r="C131" i="1"/>
  <c r="D130" i="1"/>
  <c r="D129" i="1"/>
  <c r="H128" i="1"/>
  <c r="G128" i="1"/>
  <c r="D128" i="1"/>
  <c r="C128" i="1"/>
  <c r="H127" i="1"/>
  <c r="G127" i="1"/>
  <c r="D127" i="1"/>
  <c r="C127" i="1"/>
  <c r="H126" i="1"/>
  <c r="G126" i="1"/>
  <c r="D126" i="1"/>
  <c r="C126" i="1"/>
  <c r="H125" i="1"/>
  <c r="G125" i="1"/>
  <c r="D125" i="1"/>
  <c r="C125" i="1"/>
  <c r="H124" i="1"/>
  <c r="G124" i="1"/>
  <c r="C124" i="1"/>
  <c r="D123" i="1"/>
  <c r="H123" i="1" s="1"/>
  <c r="C123" i="1"/>
  <c r="D122" i="1"/>
  <c r="G122" i="1" s="1"/>
  <c r="C122" i="1"/>
  <c r="D121" i="1"/>
  <c r="G121" i="1" s="1"/>
  <c r="C121" i="1"/>
  <c r="C120" i="1"/>
  <c r="H119" i="1"/>
  <c r="G119" i="1"/>
  <c r="D119" i="1"/>
  <c r="C119" i="1"/>
  <c r="H118" i="1"/>
  <c r="G118" i="1"/>
  <c r="D118" i="1"/>
  <c r="C118" i="1"/>
  <c r="H117" i="1"/>
  <c r="G117" i="1"/>
  <c r="D117" i="1"/>
  <c r="C117" i="1"/>
  <c r="D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G107" i="1"/>
  <c r="D107" i="1"/>
  <c r="H107" i="1" s="1"/>
  <c r="C107" i="1"/>
  <c r="D106" i="1"/>
  <c r="H106" i="1" s="1"/>
  <c r="C106" i="1"/>
  <c r="H105" i="1"/>
  <c r="G105" i="1"/>
  <c r="D105" i="1"/>
  <c r="C105" i="1"/>
  <c r="H104" i="1"/>
  <c r="G104" i="1"/>
  <c r="D104" i="1"/>
  <c r="C104" i="1"/>
  <c r="H101" i="1"/>
  <c r="G101" i="1"/>
  <c r="D101" i="1"/>
  <c r="C101" i="1"/>
  <c r="D100" i="1"/>
  <c r="H100" i="1" s="1"/>
  <c r="C100" i="1"/>
  <c r="H99" i="1"/>
  <c r="G99" i="1"/>
  <c r="D99" i="1"/>
  <c r="C99" i="1"/>
  <c r="H98" i="1"/>
  <c r="G98" i="1"/>
  <c r="D98" i="1"/>
  <c r="C98" i="1"/>
  <c r="H97" i="1"/>
  <c r="G97" i="1"/>
  <c r="D97" i="1"/>
  <c r="C97" i="1"/>
  <c r="H96" i="1"/>
  <c r="G96" i="1"/>
  <c r="D96" i="1"/>
  <c r="C96" i="1"/>
  <c r="H95" i="1"/>
  <c r="G95" i="1"/>
  <c r="D95" i="1"/>
  <c r="C95" i="1"/>
  <c r="H94" i="1"/>
  <c r="G94" i="1"/>
  <c r="C94" i="1"/>
  <c r="D93" i="1"/>
  <c r="H93" i="1" s="1"/>
  <c r="C93" i="1"/>
  <c r="H92" i="1"/>
  <c r="G92" i="1"/>
  <c r="D92" i="1"/>
  <c r="C92" i="1"/>
  <c r="H91" i="1"/>
  <c r="G91" i="1"/>
  <c r="D91" i="1"/>
  <c r="C91" i="1"/>
  <c r="D90" i="1"/>
  <c r="H90" i="1" s="1"/>
  <c r="C90" i="1"/>
  <c r="D89" i="1"/>
  <c r="H89" i="1" s="1"/>
  <c r="C89" i="1"/>
  <c r="D88" i="1"/>
  <c r="H88" i="1" s="1"/>
  <c r="C88" i="1"/>
  <c r="C87" i="1"/>
  <c r="D86" i="1"/>
  <c r="H86" i="1" s="1"/>
  <c r="C86" i="1"/>
  <c r="H85" i="1"/>
  <c r="G85" i="1"/>
  <c r="D85" i="1"/>
  <c r="C85" i="1"/>
  <c r="H84" i="1"/>
  <c r="G84" i="1"/>
  <c r="D84" i="1"/>
  <c r="C84" i="1"/>
  <c r="H83" i="1"/>
  <c r="G83" i="1"/>
  <c r="D83" i="1"/>
  <c r="C83" i="1"/>
  <c r="D82" i="1"/>
  <c r="H82" i="1" s="1"/>
  <c r="C82" i="1"/>
  <c r="H81" i="1"/>
  <c r="G81" i="1"/>
  <c r="D81" i="1"/>
  <c r="C81" i="1"/>
  <c r="H80" i="1"/>
  <c r="G80" i="1"/>
  <c r="D80" i="1"/>
  <c r="C80" i="1"/>
  <c r="H77" i="1"/>
  <c r="G77" i="1"/>
  <c r="D77" i="1"/>
  <c r="C77" i="1"/>
  <c r="D76" i="1"/>
  <c r="H76" i="1" s="1"/>
  <c r="C76" i="1"/>
  <c r="H75" i="1"/>
  <c r="G75" i="1"/>
  <c r="D75" i="1"/>
  <c r="C75" i="1"/>
  <c r="H74" i="1"/>
  <c r="G74" i="1"/>
  <c r="D74" i="1"/>
  <c r="C74" i="1"/>
  <c r="D73" i="1"/>
  <c r="H73" i="1" s="1"/>
  <c r="C73" i="1"/>
  <c r="H72" i="1"/>
  <c r="G72" i="1"/>
  <c r="D72" i="1"/>
  <c r="C72" i="1"/>
  <c r="D71" i="1"/>
  <c r="H71" i="1" s="1"/>
  <c r="C71" i="1"/>
  <c r="D70" i="1"/>
  <c r="H69" i="1"/>
  <c r="G69" i="1"/>
  <c r="D69" i="1"/>
  <c r="C69" i="1"/>
  <c r="H68" i="1"/>
  <c r="G68" i="1"/>
  <c r="D68" i="1"/>
  <c r="C68" i="1"/>
  <c r="H66" i="1"/>
  <c r="G66" i="1"/>
  <c r="D66" i="1"/>
  <c r="C66" i="1"/>
  <c r="H65" i="1"/>
  <c r="G65" i="1"/>
  <c r="D65" i="1"/>
  <c r="C65" i="1"/>
  <c r="H64" i="1"/>
  <c r="G64" i="1"/>
  <c r="C64" i="1"/>
  <c r="D63" i="1"/>
  <c r="H63" i="1" s="1"/>
  <c r="C63" i="1"/>
  <c r="H62" i="1"/>
  <c r="G62" i="1"/>
  <c r="D62" i="1"/>
  <c r="C62" i="1"/>
  <c r="H61" i="1"/>
  <c r="G61" i="1"/>
  <c r="D61" i="1"/>
  <c r="C61" i="1"/>
  <c r="H60" i="1"/>
  <c r="D60" i="1"/>
  <c r="G60" i="1" s="1"/>
  <c r="C60" i="1"/>
  <c r="G59" i="1"/>
  <c r="D59" i="1"/>
  <c r="H59" i="1" s="1"/>
  <c r="C59" i="1"/>
  <c r="D58" i="1"/>
  <c r="H57" i="1"/>
  <c r="G57" i="1"/>
  <c r="D57" i="1"/>
  <c r="C57" i="1"/>
  <c r="H56" i="1"/>
  <c r="G56" i="1"/>
  <c r="D56" i="1"/>
  <c r="C56" i="1"/>
  <c r="H54" i="1"/>
  <c r="G54" i="1"/>
  <c r="D54" i="1"/>
  <c r="C54" i="1"/>
  <c r="H53" i="1"/>
  <c r="G53" i="1"/>
  <c r="D53" i="1"/>
  <c r="C53" i="1"/>
  <c r="H52" i="1"/>
  <c r="G52" i="1"/>
  <c r="D52" i="1"/>
  <c r="C52" i="1"/>
  <c r="H51" i="1"/>
  <c r="G51" i="1"/>
  <c r="D51" i="1"/>
  <c r="C51" i="1"/>
  <c r="D50" i="1"/>
  <c r="H49" i="1"/>
  <c r="G49" i="1"/>
  <c r="D49" i="1"/>
  <c r="C49" i="1"/>
  <c r="H48" i="1"/>
  <c r="G48" i="1"/>
  <c r="D48" i="1"/>
  <c r="C48" i="1"/>
  <c r="H45" i="1"/>
  <c r="G45" i="1"/>
  <c r="D45" i="1"/>
  <c r="C45" i="1"/>
  <c r="H44" i="1"/>
  <c r="G44" i="1"/>
  <c r="D44" i="1"/>
  <c r="C44" i="1"/>
  <c r="H43" i="1"/>
  <c r="G43" i="1"/>
  <c r="D43" i="1"/>
  <c r="C43" i="1"/>
  <c r="H42" i="1"/>
  <c r="G42" i="1"/>
  <c r="D42" i="1"/>
  <c r="C42" i="1"/>
  <c r="H41" i="1"/>
  <c r="G41" i="1"/>
  <c r="D41" i="1"/>
  <c r="C41" i="1"/>
  <c r="H40" i="1"/>
  <c r="G40" i="1"/>
  <c r="C40" i="1"/>
  <c r="H39" i="1"/>
  <c r="G39" i="1"/>
  <c r="D39" i="1"/>
  <c r="C39" i="1"/>
  <c r="H38" i="1"/>
  <c r="G38" i="1"/>
  <c r="D38" i="1"/>
  <c r="C38" i="1"/>
  <c r="H37" i="1"/>
  <c r="G37" i="1"/>
  <c r="D37" i="1"/>
  <c r="C37" i="1"/>
  <c r="D36" i="1"/>
  <c r="H35" i="1"/>
  <c r="G35" i="1"/>
  <c r="D35" i="1"/>
  <c r="C35" i="1"/>
  <c r="H34" i="1"/>
  <c r="G34" i="1"/>
  <c r="D34" i="1"/>
  <c r="C34" i="1"/>
  <c r="H32" i="1"/>
  <c r="G32" i="1"/>
  <c r="D32" i="1"/>
  <c r="C32" i="1"/>
  <c r="D31" i="1"/>
  <c r="H31" i="1" s="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D21" i="1"/>
  <c r="G21" i="1" s="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D9" i="1"/>
  <c r="G9" i="1" s="1"/>
  <c r="C9" i="1"/>
  <c r="H8" i="1"/>
  <c r="G8" i="1"/>
  <c r="D8" i="1"/>
  <c r="C8" i="1"/>
  <c r="H7" i="1"/>
  <c r="G7" i="1"/>
  <c r="D7" i="1"/>
  <c r="C7" i="1"/>
  <c r="H6" i="1"/>
  <c r="G6" i="1"/>
  <c r="D6" i="1"/>
  <c r="C6" i="1"/>
  <c r="H5" i="1"/>
  <c r="G5" i="1"/>
  <c r="D5" i="1"/>
  <c r="C5" i="1"/>
  <c r="C4" i="1"/>
  <c r="E32" i="9" l="1"/>
  <c r="B32" i="9" s="1"/>
  <c r="H1241" i="1"/>
  <c r="G1263" i="1"/>
  <c r="G1485" i="1"/>
  <c r="G1277" i="1"/>
  <c r="G1274" i="1"/>
  <c r="G1273" i="1"/>
  <c r="G1270" i="1"/>
  <c r="G1269" i="1"/>
  <c r="G1265" i="1"/>
  <c r="G1244" i="1"/>
  <c r="G1241" i="1"/>
  <c r="G1240" i="1"/>
  <c r="G1239" i="1"/>
  <c r="G1238" i="1"/>
  <c r="H1237" i="1"/>
  <c r="H1236" i="1"/>
  <c r="G1236" i="1"/>
  <c r="G1237" i="1"/>
  <c r="G1232" i="1"/>
  <c r="G1230" i="1"/>
  <c r="E284" i="9"/>
  <c r="B284" i="9" s="1"/>
  <c r="G1225" i="1"/>
  <c r="H1223" i="1"/>
  <c r="E283" i="9"/>
  <c r="B283" i="9" s="1"/>
  <c r="F246" i="5"/>
  <c r="E282" i="9"/>
  <c r="B282" i="9" s="1"/>
  <c r="G1223" i="1"/>
  <c r="G1224" i="1"/>
  <c r="G1221" i="1"/>
  <c r="H1220" i="1"/>
  <c r="F242" i="5"/>
  <c r="G1219" i="1"/>
  <c r="G1220" i="1"/>
  <c r="H1217" i="1"/>
  <c r="G1216" i="1"/>
  <c r="G1217" i="1"/>
  <c r="G1195" i="1"/>
  <c r="G1194" i="1"/>
  <c r="C1183" i="1"/>
  <c r="G311" i="9"/>
  <c r="E309" i="9"/>
  <c r="B309" i="9" s="1"/>
  <c r="H1163" i="1"/>
  <c r="G1163" i="1"/>
  <c r="H1157" i="1"/>
  <c r="G1157" i="1"/>
  <c r="F180" i="5"/>
  <c r="G1159" i="1"/>
  <c r="H1156" i="1"/>
  <c r="G1154" i="1"/>
  <c r="H1154" i="1"/>
  <c r="H1155" i="1"/>
  <c r="H1148" i="1"/>
  <c r="H1151" i="1"/>
  <c r="G1141" i="1"/>
  <c r="G1140" i="1"/>
  <c r="G1138" i="1"/>
  <c r="G1136" i="1"/>
  <c r="G1135" i="1"/>
  <c r="G1125" i="1"/>
  <c r="G1123" i="1"/>
  <c r="G1117" i="1"/>
  <c r="G1076" i="1"/>
  <c r="G1075" i="1"/>
  <c r="G1068" i="1"/>
  <c r="G1064" i="1"/>
  <c r="G1050" i="1"/>
  <c r="F56" i="5"/>
  <c r="G1034" i="1"/>
  <c r="G1035" i="1"/>
  <c r="G1033" i="1"/>
  <c r="G1032" i="1"/>
  <c r="H1030" i="1"/>
  <c r="G1030" i="1"/>
  <c r="G1028" i="1"/>
  <c r="H1023" i="1"/>
  <c r="G1023" i="1"/>
  <c r="G1025" i="1"/>
  <c r="G1012" i="1"/>
  <c r="G1008" i="1"/>
  <c r="G1006" i="1"/>
  <c r="G1004" i="1"/>
  <c r="G1003" i="1"/>
  <c r="H1002" i="1"/>
  <c r="G1002" i="1"/>
  <c r="F19" i="5"/>
  <c r="G1001" i="1"/>
  <c r="G1000" i="1"/>
  <c r="G999" i="1"/>
  <c r="G998" i="1"/>
  <c r="G996" i="1"/>
  <c r="H995" i="1"/>
  <c r="H991" i="1"/>
  <c r="G993" i="1"/>
  <c r="G991" i="1"/>
  <c r="G992" i="1"/>
  <c r="G989" i="1"/>
  <c r="G988" i="1"/>
  <c r="G987" i="1"/>
  <c r="E5" i="7"/>
  <c r="C1454" i="1"/>
  <c r="G1456" i="1"/>
  <c r="I1456" i="1" s="1"/>
  <c r="J1456" i="1"/>
  <c r="H1455" i="1"/>
  <c r="G1439" i="1"/>
  <c r="I1439" i="1" s="1"/>
  <c r="G1368" i="1"/>
  <c r="I27" i="3"/>
  <c r="G1411" i="1"/>
  <c r="G1405" i="1"/>
  <c r="G1402" i="1"/>
  <c r="G1379" i="1"/>
  <c r="G1375" i="1"/>
  <c r="H1355" i="1"/>
  <c r="H1358" i="1"/>
  <c r="H1351" i="1"/>
  <c r="H1348" i="1"/>
  <c r="H1349" i="1"/>
  <c r="F54" i="6"/>
  <c r="H1336" i="1"/>
  <c r="H1334" i="1"/>
  <c r="G1318" i="1"/>
  <c r="G1308" i="1"/>
  <c r="F13" i="6"/>
  <c r="G1300" i="1"/>
  <c r="G1301" i="1"/>
  <c r="E5" i="6"/>
  <c r="G631" i="1"/>
  <c r="G650" i="1"/>
  <c r="G648" i="1"/>
  <c r="H405" i="1"/>
  <c r="G404" i="1"/>
  <c r="H411" i="1"/>
  <c r="E644" i="4"/>
  <c r="D638" i="1" s="1"/>
  <c r="G11" i="1"/>
  <c r="F217" i="9"/>
  <c r="B217" i="9" s="1"/>
  <c r="E303" i="9"/>
  <c r="B303" i="9" s="1"/>
  <c r="E287" i="9"/>
  <c r="B287" i="9" s="1"/>
  <c r="E300" i="9"/>
  <c r="B300" i="9" s="1"/>
  <c r="G961" i="1"/>
  <c r="G851" i="1"/>
  <c r="E85" i="9"/>
  <c r="B85" i="9" s="1"/>
  <c r="G823" i="1"/>
  <c r="G817" i="1"/>
  <c r="E69" i="9"/>
  <c r="B69" i="9" s="1"/>
  <c r="G812" i="1"/>
  <c r="G753" i="1"/>
  <c r="G752" i="1"/>
  <c r="G718" i="1"/>
  <c r="G652" i="1"/>
  <c r="F215" i="9"/>
  <c r="B215" i="9" s="1"/>
  <c r="G644" i="1"/>
  <c r="G643" i="1"/>
  <c r="G642" i="1"/>
  <c r="G632" i="1"/>
  <c r="H612" i="1"/>
  <c r="G600" i="1"/>
  <c r="G436" i="1"/>
  <c r="G438" i="1"/>
  <c r="G397" i="1"/>
  <c r="G398" i="1"/>
  <c r="G373" i="1"/>
  <c r="G374" i="1"/>
  <c r="G366" i="1"/>
  <c r="G365" i="1"/>
  <c r="H363" i="1"/>
  <c r="E363" i="4"/>
  <c r="D358" i="1" s="1"/>
  <c r="G312" i="1"/>
  <c r="G314" i="1"/>
  <c r="G296" i="1"/>
  <c r="F418" i="4"/>
  <c r="E643" i="4"/>
  <c r="D637" i="1" s="1"/>
  <c r="G288" i="1"/>
  <c r="E273" i="9"/>
  <c r="B273" i="9" s="1"/>
  <c r="E71" i="9"/>
  <c r="G275" i="1"/>
  <c r="G276" i="1"/>
  <c r="G262" i="1"/>
  <c r="F264" i="4"/>
  <c r="E70" i="9"/>
  <c r="B70" i="9" s="1"/>
  <c r="B226" i="9"/>
  <c r="H257" i="1"/>
  <c r="G256" i="1"/>
  <c r="G239" i="1"/>
  <c r="G237" i="1"/>
  <c r="F236" i="4"/>
  <c r="G227" i="1"/>
  <c r="G228" i="1"/>
  <c r="F219" i="4"/>
  <c r="G217" i="1"/>
  <c r="G209" i="1"/>
  <c r="E196" i="4"/>
  <c r="D192" i="1" s="1"/>
  <c r="G190" i="1"/>
  <c r="G189" i="1"/>
  <c r="F188" i="4"/>
  <c r="G187" i="1"/>
  <c r="E47" i="9"/>
  <c r="B47" i="9" s="1"/>
  <c r="G186" i="1"/>
  <c r="E45" i="9"/>
  <c r="B45" i="9" s="1"/>
  <c r="B221" i="9"/>
  <c r="G181" i="1"/>
  <c r="F219" i="9"/>
  <c r="B219" i="9" s="1"/>
  <c r="G179" i="1"/>
  <c r="G178" i="1"/>
  <c r="G177" i="1"/>
  <c r="G175" i="1"/>
  <c r="G169" i="1"/>
  <c r="G168" i="1"/>
  <c r="G167" i="1"/>
  <c r="G165" i="1"/>
  <c r="G162" i="1"/>
  <c r="G161" i="1"/>
  <c r="G155" i="1"/>
  <c r="G157" i="1"/>
  <c r="G154" i="1"/>
  <c r="B218" i="9"/>
  <c r="H152" i="1"/>
  <c r="E152" i="4"/>
  <c r="H149" i="1"/>
  <c r="H150" i="1"/>
  <c r="G123" i="1"/>
  <c r="H121" i="1"/>
  <c r="H122" i="1"/>
  <c r="G106" i="1"/>
  <c r="G100" i="1"/>
  <c r="G93" i="1"/>
  <c r="G90" i="1"/>
  <c r="D87" i="1"/>
  <c r="H87" i="1" s="1"/>
  <c r="G89" i="1"/>
  <c r="G88" i="1"/>
  <c r="G86" i="1"/>
  <c r="G82" i="1"/>
  <c r="G73" i="1"/>
  <c r="G76" i="1"/>
  <c r="F74" i="4"/>
  <c r="G71" i="1"/>
  <c r="G63" i="1"/>
  <c r="E29" i="9"/>
  <c r="B29" i="9" s="1"/>
  <c r="F62" i="4"/>
  <c r="G31" i="1"/>
  <c r="G209" i="9"/>
  <c r="E209" i="9" s="1"/>
  <c r="B209" i="9" s="1"/>
  <c r="D25" i="1"/>
  <c r="H9" i="1"/>
  <c r="E27" i="9"/>
  <c r="B27" i="9" s="1"/>
  <c r="E286" i="9"/>
  <c r="B286" i="9" s="1"/>
  <c r="E294" i="9"/>
  <c r="B294" i="9" s="1"/>
  <c r="E288" i="9"/>
  <c r="B288" i="9" s="1"/>
  <c r="E293" i="9"/>
  <c r="B293" i="9" s="1"/>
  <c r="G1580" i="1"/>
  <c r="H1576" i="1"/>
  <c r="G1565" i="1"/>
  <c r="G1524" i="1"/>
  <c r="G1509" i="1"/>
  <c r="H1508" i="1"/>
  <c r="G1505" i="1"/>
  <c r="H1504" i="1"/>
  <c r="G1501" i="1"/>
  <c r="D24" i="8"/>
  <c r="C1499" i="1" s="1"/>
  <c r="H1499" i="1" s="1"/>
  <c r="G1493" i="1"/>
  <c r="G1497" i="1"/>
  <c r="D6" i="8"/>
  <c r="C1481" i="1" s="1"/>
  <c r="H1481" i="1" s="1"/>
  <c r="H1492" i="1"/>
  <c r="G1489" i="1"/>
  <c r="H1484" i="1"/>
  <c r="G1481" i="1"/>
  <c r="E296" i="9"/>
  <c r="B296" i="9" s="1"/>
  <c r="E298" i="9"/>
  <c r="B298" i="9" s="1"/>
  <c r="E33" i="9"/>
  <c r="B33" i="9" s="1"/>
  <c r="E301" i="9"/>
  <c r="B301" i="9" s="1"/>
  <c r="G193" i="9"/>
  <c r="E193" i="9" s="1"/>
  <c r="B193" i="9" s="1"/>
  <c r="F37" i="4"/>
  <c r="C33" i="1"/>
  <c r="D7" i="4"/>
  <c r="F177" i="4"/>
  <c r="C173" i="1"/>
  <c r="D163" i="4"/>
  <c r="E134" i="5"/>
  <c r="D1112" i="1" s="1"/>
  <c r="D1113" i="1"/>
  <c r="D148" i="1"/>
  <c r="G21" i="9"/>
  <c r="F152" i="4"/>
  <c r="E263" i="4"/>
  <c r="D259" i="1" s="1"/>
  <c r="D264" i="1"/>
  <c r="F268" i="4"/>
  <c r="F495" i="4"/>
  <c r="C489" i="1"/>
  <c r="F502" i="4"/>
  <c r="C496" i="1"/>
  <c r="E580" i="4"/>
  <c r="D574" i="1" s="1"/>
  <c r="D575" i="1"/>
  <c r="D986" i="1"/>
  <c r="F8" i="5"/>
  <c r="G1471" i="1"/>
  <c r="J1471" i="1"/>
  <c r="H1483" i="1"/>
  <c r="G1483" i="1"/>
  <c r="H1487" i="1"/>
  <c r="G1487" i="1"/>
  <c r="H1491" i="1"/>
  <c r="G1491" i="1"/>
  <c r="H1495" i="1"/>
  <c r="G1495" i="1"/>
  <c r="H1503" i="1"/>
  <c r="G1503" i="1"/>
  <c r="H1507" i="1"/>
  <c r="G1507" i="1"/>
  <c r="H1511" i="1"/>
  <c r="G1511" i="1"/>
  <c r="H1515" i="1"/>
  <c r="G1515" i="1"/>
  <c r="C135" i="1"/>
  <c r="F259" i="4"/>
  <c r="C255" i="1"/>
  <c r="D1215" i="1"/>
  <c r="E237" i="5"/>
  <c r="D1322" i="1"/>
  <c r="F28" i="6"/>
  <c r="G1465" i="1"/>
  <c r="J1465" i="1"/>
  <c r="G1478" i="1"/>
  <c r="J1478" i="1"/>
  <c r="F191" i="5"/>
  <c r="D190" i="5"/>
  <c r="C1168" i="1"/>
  <c r="H311" i="9"/>
  <c r="D1183" i="1"/>
  <c r="H1452" i="1"/>
  <c r="I1455" i="1"/>
  <c r="I1459" i="1"/>
  <c r="I1460" i="1"/>
  <c r="H1463" i="1"/>
  <c r="H1467" i="1"/>
  <c r="H1470" i="1"/>
  <c r="H1473" i="1"/>
  <c r="H1476" i="1"/>
  <c r="H1519" i="1"/>
  <c r="G1519" i="1"/>
  <c r="H1523" i="1"/>
  <c r="G1523" i="1"/>
  <c r="D4" i="1"/>
  <c r="G176" i="9"/>
  <c r="E176" i="9" s="1"/>
  <c r="B176" i="9" s="1"/>
  <c r="F8" i="4"/>
  <c r="E7" i="4"/>
  <c r="F59" i="4"/>
  <c r="C55" i="1"/>
  <c r="D108" i="1"/>
  <c r="F112" i="4"/>
  <c r="D160" i="1"/>
  <c r="F164" i="4"/>
  <c r="E163" i="4"/>
  <c r="D159" i="1" s="1"/>
  <c r="F225" i="4"/>
  <c r="C221" i="1"/>
  <c r="D224" i="4"/>
  <c r="F253" i="4"/>
  <c r="C249" i="1"/>
  <c r="D252" i="4"/>
  <c r="F326" i="4"/>
  <c r="C321" i="1"/>
  <c r="F427" i="4"/>
  <c r="C421" i="1"/>
  <c r="F430" i="4"/>
  <c r="C424" i="1"/>
  <c r="F447" i="4"/>
  <c r="C441" i="1"/>
  <c r="F478" i="4"/>
  <c r="C472" i="1"/>
  <c r="F568" i="4"/>
  <c r="D567" i="4"/>
  <c r="C562" i="1"/>
  <c r="F626" i="4"/>
  <c r="D625" i="4"/>
  <c r="C620" i="1"/>
  <c r="D1047" i="1"/>
  <c r="D1316" i="1"/>
  <c r="F22" i="6"/>
  <c r="F115" i="6"/>
  <c r="D114" i="6"/>
  <c r="C1409" i="1"/>
  <c r="F118" i="6"/>
  <c r="C1412" i="1"/>
  <c r="G204" i="9"/>
  <c r="E204" i="9" s="1"/>
  <c r="B204" i="9" s="1"/>
  <c r="H1440" i="1"/>
  <c r="G1440" i="1"/>
  <c r="H1442" i="1"/>
  <c r="G1442" i="1"/>
  <c r="I1442" i="1" s="1"/>
  <c r="H1444" i="1"/>
  <c r="G1444" i="1"/>
  <c r="I1444" i="1" s="1"/>
  <c r="G1447" i="1"/>
  <c r="I1447" i="1" s="1"/>
  <c r="J1447" i="1"/>
  <c r="G1449" i="1"/>
  <c r="I1449" i="1" s="1"/>
  <c r="J1449" i="1"/>
  <c r="G1451" i="1"/>
  <c r="I1451" i="1" s="1"/>
  <c r="J1451" i="1"/>
  <c r="I1452" i="1"/>
  <c r="I1462" i="1"/>
  <c r="I1463" i="1"/>
  <c r="I1466" i="1"/>
  <c r="I1467" i="1"/>
  <c r="I1472" i="1"/>
  <c r="I1473" i="1"/>
  <c r="I1476" i="1"/>
  <c r="I1479" i="1"/>
  <c r="F83" i="4"/>
  <c r="C79" i="1"/>
  <c r="D82" i="4"/>
  <c r="F107" i="4"/>
  <c r="C103" i="1"/>
  <c r="D106" i="4"/>
  <c r="D136" i="1"/>
  <c r="E139" i="4"/>
  <c r="D135" i="1" s="1"/>
  <c r="D236" i="1"/>
  <c r="F240" i="4"/>
  <c r="E299" i="4"/>
  <c r="D295" i="1"/>
  <c r="F369" i="4"/>
  <c r="D363" i="4"/>
  <c r="C364" i="1"/>
  <c r="C637" i="1"/>
  <c r="D414" i="1"/>
  <c r="D523" i="1"/>
  <c r="F605" i="4"/>
  <c r="C599" i="1"/>
  <c r="F612" i="4"/>
  <c r="C606" i="1"/>
  <c r="F652" i="4"/>
  <c r="C645" i="1"/>
  <c r="F29" i="5"/>
  <c r="C1007" i="1"/>
  <c r="E78" i="5"/>
  <c r="D1056" i="1" s="1"/>
  <c r="D1057" i="1"/>
  <c r="F106" i="5"/>
  <c r="C1084" i="1"/>
  <c r="D1333" i="1"/>
  <c r="E35" i="6"/>
  <c r="F35" i="6" s="1"/>
  <c r="F75" i="6"/>
  <c r="C1369" i="1"/>
  <c r="F82" i="6"/>
  <c r="C1376" i="1"/>
  <c r="D6" i="7"/>
  <c r="C1438" i="1"/>
  <c r="H30" i="3"/>
  <c r="C1453" i="1"/>
  <c r="J1452" i="1"/>
  <c r="I1458" i="1"/>
  <c r="J1463" i="1"/>
  <c r="H1465" i="1"/>
  <c r="J1467" i="1"/>
  <c r="H1469" i="1"/>
  <c r="H1471" i="1"/>
  <c r="J1473" i="1"/>
  <c r="H1475" i="1"/>
  <c r="J1476" i="1"/>
  <c r="H1478" i="1"/>
  <c r="H1527" i="1"/>
  <c r="G1527" i="1"/>
  <c r="H1531" i="1"/>
  <c r="G1531" i="1"/>
  <c r="H1535" i="1"/>
  <c r="G1535" i="1"/>
  <c r="H1539" i="1"/>
  <c r="G1539" i="1"/>
  <c r="H1543" i="1"/>
  <c r="G1543" i="1"/>
  <c r="H1547" i="1"/>
  <c r="G1547" i="1"/>
  <c r="H1551" i="1"/>
  <c r="G1551" i="1"/>
  <c r="H1555" i="1"/>
  <c r="G1555" i="1"/>
  <c r="H1559" i="1"/>
  <c r="G1559" i="1"/>
  <c r="H1563" i="1"/>
  <c r="G1563" i="1"/>
  <c r="H1567" i="1"/>
  <c r="G1567" i="1"/>
  <c r="H1571" i="1"/>
  <c r="G1571" i="1"/>
  <c r="H1575" i="1"/>
  <c r="G1575" i="1"/>
  <c r="H1579" i="1"/>
  <c r="G1579" i="1"/>
  <c r="D50" i="4"/>
  <c r="F51" i="4"/>
  <c r="C47" i="1"/>
  <c r="F71" i="4"/>
  <c r="C67" i="1"/>
  <c r="E124" i="4"/>
  <c r="D206" i="1"/>
  <c r="F210" i="4"/>
  <c r="F287" i="4"/>
  <c r="C283" i="1"/>
  <c r="F351" i="4"/>
  <c r="C346" i="1"/>
  <c r="F516" i="4"/>
  <c r="D515" i="4"/>
  <c r="C510" i="1"/>
  <c r="C1112" i="1"/>
  <c r="D146" i="5"/>
  <c r="G291" i="9"/>
  <c r="E291" i="9" s="1"/>
  <c r="B291" i="9" s="1"/>
  <c r="F149" i="5"/>
  <c r="C1127" i="1"/>
  <c r="F164" i="5"/>
  <c r="C1142" i="1"/>
  <c r="F250" i="5"/>
  <c r="C1227" i="1"/>
  <c r="H25" i="3"/>
  <c r="C1329" i="1"/>
  <c r="B63" i="9"/>
  <c r="B111" i="9"/>
  <c r="B127" i="9"/>
  <c r="G143" i="9"/>
  <c r="E143" i="9" s="1"/>
  <c r="B143" i="9" s="1"/>
  <c r="F88" i="5"/>
  <c r="D87" i="5"/>
  <c r="F90" i="6"/>
  <c r="D89" i="6"/>
  <c r="B79" i="9"/>
  <c r="C36" i="1"/>
  <c r="C50" i="1"/>
  <c r="C58" i="1"/>
  <c r="C70" i="1"/>
  <c r="C116" i="1"/>
  <c r="C130" i="1"/>
  <c r="C184" i="1"/>
  <c r="C198" i="1"/>
  <c r="C212" i="1"/>
  <c r="C224" i="1"/>
  <c r="C232" i="1"/>
  <c r="C240" i="1"/>
  <c r="C260" i="1"/>
  <c r="C294" i="1"/>
  <c r="C347" i="1"/>
  <c r="C413" i="1"/>
  <c r="C597" i="1"/>
  <c r="C997" i="1"/>
  <c r="C1066" i="1"/>
  <c r="C1307" i="1"/>
  <c r="C1384"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E50" i="4"/>
  <c r="D46" i="1" s="1"/>
  <c r="E82" i="4"/>
  <c r="D78" i="1" s="1"/>
  <c r="E106" i="4"/>
  <c r="D102" i="1" s="1"/>
  <c r="D133" i="4"/>
  <c r="D215" i="4"/>
  <c r="E224" i="4"/>
  <c r="D220" i="1" s="1"/>
  <c r="E252" i="4"/>
  <c r="D248" i="1" s="1"/>
  <c r="D263" i="4"/>
  <c r="F299" i="4"/>
  <c r="F317" i="4"/>
  <c r="D311" i="4"/>
  <c r="F422" i="4"/>
  <c r="D421" i="4"/>
  <c r="F507" i="4"/>
  <c r="D528" i="4"/>
  <c r="E567" i="4"/>
  <c r="D561" i="1" s="1"/>
  <c r="D580" i="4"/>
  <c r="D593" i="4"/>
  <c r="F617" i="4"/>
  <c r="F13" i="5"/>
  <c r="F69" i="5"/>
  <c r="F70" i="5"/>
  <c r="D78" i="5"/>
  <c r="F206" i="5"/>
  <c r="F207" i="5"/>
  <c r="D245" i="5"/>
  <c r="F259" i="5"/>
  <c r="D258" i="5"/>
  <c r="F129" i="6"/>
  <c r="D43" i="8"/>
  <c r="E149" i="9"/>
  <c r="B149" i="9" s="1"/>
  <c r="G188" i="9"/>
  <c r="E188" i="9" s="1"/>
  <c r="B188" i="9" s="1"/>
  <c r="G190" i="9"/>
  <c r="E190" i="9" s="1"/>
  <c r="B190" i="9" s="1"/>
  <c r="F397" i="4"/>
  <c r="D396" i="4"/>
  <c r="D472" i="4"/>
  <c r="D12" i="5"/>
  <c r="B95" i="9"/>
  <c r="D378" i="1"/>
  <c r="D415" i="1"/>
  <c r="D421" i="1"/>
  <c r="D588" i="1"/>
  <c r="D1048" i="1"/>
  <c r="D1127" i="1"/>
  <c r="D1167" i="1"/>
  <c r="D1184" i="1"/>
  <c r="D1304" i="1"/>
  <c r="D1409" i="1"/>
  <c r="D1424" i="1"/>
  <c r="H21" i="9"/>
  <c r="D196" i="4"/>
  <c r="F300" i="4"/>
  <c r="F345" i="4"/>
  <c r="D344" i="4"/>
  <c r="D644" i="4"/>
  <c r="F417" i="4"/>
  <c r="D484" i="4"/>
  <c r="E12" i="5"/>
  <c r="D990" i="1" s="1"/>
  <c r="F135" i="5"/>
  <c r="F177" i="5"/>
  <c r="G308" i="9"/>
  <c r="E308" i="9" s="1"/>
  <c r="B308" i="9" s="1"/>
  <c r="D176" i="5"/>
  <c r="F239" i="5"/>
  <c r="D238" i="5"/>
  <c r="F6" i="6"/>
  <c r="D5" i="6"/>
  <c r="F39" i="6"/>
  <c r="F107" i="6"/>
  <c r="E22" i="9"/>
  <c r="B22" i="9" s="1"/>
  <c r="E30" i="9"/>
  <c r="B30" i="9" s="1"/>
  <c r="E38" i="9"/>
  <c r="B38" i="9" s="1"/>
  <c r="E46" i="9"/>
  <c r="B46" i="9" s="1"/>
  <c r="E54" i="9"/>
  <c r="B54" i="9" s="1"/>
  <c r="G180" i="9"/>
  <c r="E180" i="9" s="1"/>
  <c r="B180" i="9" s="1"/>
  <c r="G290" i="9"/>
  <c r="E290" i="9" s="1"/>
  <c r="B290" i="9" s="1"/>
  <c r="B295" i="9"/>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05" i="9"/>
  <c r="E205" i="9" s="1"/>
  <c r="B205" i="9" s="1"/>
  <c r="G197" i="9"/>
  <c r="E197" i="9" s="1"/>
  <c r="B197" i="9" s="1"/>
  <c r="G191" i="9"/>
  <c r="E191" i="9" s="1"/>
  <c r="B191" i="9" s="1"/>
  <c r="G186" i="9"/>
  <c r="E186" i="9" s="1"/>
  <c r="B186" i="9" s="1"/>
  <c r="G182" i="9"/>
  <c r="E182" i="9" s="1"/>
  <c r="B182" i="9" s="1"/>
  <c r="G178" i="9"/>
  <c r="E178" i="9" s="1"/>
  <c r="B178" i="9" s="1"/>
  <c r="G174" i="9"/>
  <c r="E174" i="9" s="1"/>
  <c r="B174" i="9" s="1"/>
  <c r="G170" i="9"/>
  <c r="E170" i="9" s="1"/>
  <c r="B170" i="9" s="1"/>
  <c r="H166" i="9"/>
  <c r="H165" i="9"/>
  <c r="L213" i="9"/>
  <c r="G211" i="9"/>
  <c r="E211" i="9" s="1"/>
  <c r="B211" i="9" s="1"/>
  <c r="G208" i="9"/>
  <c r="E208" i="9" s="1"/>
  <c r="B208" i="9" s="1"/>
  <c r="G203" i="9"/>
  <c r="E203" i="9" s="1"/>
  <c r="B203" i="9" s="1"/>
  <c r="G200" i="9"/>
  <c r="E200" i="9" s="1"/>
  <c r="B200" i="9" s="1"/>
  <c r="G195" i="9"/>
  <c r="E195" i="9" s="1"/>
  <c r="B195" i="9" s="1"/>
  <c r="L192" i="9"/>
  <c r="F192" i="9" s="1"/>
  <c r="G183" i="9"/>
  <c r="E183" i="9" s="1"/>
  <c r="B183" i="9" s="1"/>
  <c r="G179" i="9"/>
  <c r="E179" i="9" s="1"/>
  <c r="B179" i="9" s="1"/>
  <c r="G175" i="9"/>
  <c r="E175" i="9" s="1"/>
  <c r="B175" i="9" s="1"/>
  <c r="G171" i="9"/>
  <c r="E171" i="9" s="1"/>
  <c r="B171" i="9" s="1"/>
  <c r="G167" i="9"/>
  <c r="E167" i="9" s="1"/>
  <c r="B167" i="9" s="1"/>
  <c r="G166" i="9"/>
  <c r="E166" i="9" s="1"/>
  <c r="B166" i="9" s="1"/>
  <c r="G165" i="9"/>
  <c r="E165" i="9" s="1"/>
  <c r="B165" i="9" s="1"/>
  <c r="G164" i="9"/>
  <c r="E164" i="9" s="1"/>
  <c r="B164" i="9" s="1"/>
  <c r="G163" i="9"/>
  <c r="E163" i="9" s="1"/>
  <c r="B163" i="9" s="1"/>
  <c r="G162" i="9"/>
  <c r="E162" i="9" s="1"/>
  <c r="B162" i="9" s="1"/>
  <c r="G161" i="9"/>
  <c r="E161" i="9" s="1"/>
  <c r="B161" i="9" s="1"/>
  <c r="B35" i="9"/>
  <c r="B43" i="9"/>
  <c r="B51" i="9"/>
  <c r="B59" i="9"/>
  <c r="B62" i="9"/>
  <c r="B78" i="9"/>
  <c r="B94" i="9"/>
  <c r="B110" i="9"/>
  <c r="B126" i="9"/>
  <c r="B142" i="9"/>
  <c r="B152" i="9"/>
  <c r="G169" i="9"/>
  <c r="E169" i="9" s="1"/>
  <c r="B169" i="9" s="1"/>
  <c r="G173" i="9"/>
  <c r="E173" i="9" s="1"/>
  <c r="B173" i="9" s="1"/>
  <c r="G177" i="9"/>
  <c r="E177" i="9" s="1"/>
  <c r="B177" i="9" s="1"/>
  <c r="G181" i="9"/>
  <c r="E181" i="9" s="1"/>
  <c r="B181" i="9" s="1"/>
  <c r="G185" i="9"/>
  <c r="E185" i="9" s="1"/>
  <c r="B185" i="9" s="1"/>
  <c r="G187" i="9"/>
  <c r="E187" i="9" s="1"/>
  <c r="B187" i="9" s="1"/>
  <c r="G196" i="9"/>
  <c r="E196" i="9" s="1"/>
  <c r="B196" i="9" s="1"/>
  <c r="G207" i="9"/>
  <c r="E207" i="9" s="1"/>
  <c r="B207" i="9" s="1"/>
  <c r="G212" i="9"/>
  <c r="E212" i="9" s="1"/>
  <c r="B212" i="9" s="1"/>
  <c r="E87" i="5"/>
  <c r="D1065" i="1" s="1"/>
  <c r="E176" i="5"/>
  <c r="I10" i="9"/>
  <c r="B64" i="9"/>
  <c r="B71" i="9"/>
  <c r="B80" i="9"/>
  <c r="B87" i="9"/>
  <c r="B96" i="9"/>
  <c r="B103" i="9"/>
  <c r="B112" i="9"/>
  <c r="B119" i="9"/>
  <c r="B128" i="9"/>
  <c r="B135" i="9"/>
  <c r="E150" i="9"/>
  <c r="B150" i="9" s="1"/>
  <c r="B155" i="9"/>
  <c r="G192" i="9"/>
  <c r="E192" i="9" s="1"/>
  <c r="B192" i="9" s="1"/>
  <c r="G201" i="9"/>
  <c r="E201" i="9" s="1"/>
  <c r="B201" i="9" s="1"/>
  <c r="F277" i="9"/>
  <c r="G281" i="9"/>
  <c r="E281" i="9" s="1"/>
  <c r="B281" i="9" s="1"/>
  <c r="E26" i="9"/>
  <c r="B26" i="9" s="1"/>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F223" i="9"/>
  <c r="B223" i="9" s="1"/>
  <c r="B229" i="9"/>
  <c r="F239" i="9"/>
  <c r="B239" i="9" s="1"/>
  <c r="B245" i="9"/>
  <c r="F255" i="9"/>
  <c r="B255" i="9" s="1"/>
  <c r="B261" i="9"/>
  <c r="F271" i="9"/>
  <c r="B271" i="9" s="1"/>
  <c r="E299" i="9"/>
  <c r="B299" i="9" s="1"/>
  <c r="B225" i="9"/>
  <c r="B233" i="9"/>
  <c r="B241" i="9"/>
  <c r="B249" i="9"/>
  <c r="B257" i="9"/>
  <c r="B265" i="9"/>
  <c r="I1440" i="1" l="1"/>
  <c r="E311" i="9"/>
  <c r="B311" i="9" s="1"/>
  <c r="F134" i="5"/>
  <c r="D1436" i="1"/>
  <c r="I29" i="3"/>
  <c r="G1454" i="1"/>
  <c r="H1454" i="1"/>
  <c r="E141" i="6"/>
  <c r="I28" i="3" s="1"/>
  <c r="D1299" i="1"/>
  <c r="I24" i="3"/>
  <c r="F213" i="9"/>
  <c r="B213" i="9" s="1"/>
  <c r="E350" i="4"/>
  <c r="F643" i="4"/>
  <c r="G87" i="1"/>
  <c r="H25" i="1"/>
  <c r="G25" i="1"/>
  <c r="G1499" i="1"/>
  <c r="D42" i="8"/>
  <c r="G313" i="9" s="1"/>
  <c r="E313" i="9" s="1"/>
  <c r="B313" i="9" s="1"/>
  <c r="C638" i="1"/>
  <c r="F644" i="4"/>
  <c r="F196" i="4"/>
  <c r="C192" i="1"/>
  <c r="H1304" i="1"/>
  <c r="G1304" i="1"/>
  <c r="H1048" i="1"/>
  <c r="G1048" i="1"/>
  <c r="G378" i="1"/>
  <c r="H378" i="1"/>
  <c r="C391" i="1"/>
  <c r="F396" i="4"/>
  <c r="C1222" i="1"/>
  <c r="F245" i="5"/>
  <c r="F593" i="4"/>
  <c r="C587" i="1"/>
  <c r="F311" i="4"/>
  <c r="C306" i="1"/>
  <c r="H1066" i="1"/>
  <c r="G1066" i="1"/>
  <c r="G347" i="1"/>
  <c r="H347" i="1"/>
  <c r="H232" i="1"/>
  <c r="G232" i="1"/>
  <c r="H184" i="1"/>
  <c r="G184" i="1"/>
  <c r="H58" i="1"/>
  <c r="G58" i="1"/>
  <c r="C1383" i="1"/>
  <c r="F89" i="6"/>
  <c r="F146" i="5"/>
  <c r="C1124" i="1"/>
  <c r="F515" i="4"/>
  <c r="C509" i="1"/>
  <c r="H206" i="1"/>
  <c r="G206" i="1"/>
  <c r="H47" i="1"/>
  <c r="G47" i="1"/>
  <c r="H1333" i="1"/>
  <c r="G1333" i="1"/>
  <c r="C358" i="1"/>
  <c r="F363" i="4"/>
  <c r="F106" i="4"/>
  <c r="C102" i="1"/>
  <c r="H79" i="1"/>
  <c r="G79" i="1"/>
  <c r="F114" i="6"/>
  <c r="H27" i="3"/>
  <c r="C1408" i="1"/>
  <c r="G1047" i="1"/>
  <c r="H1047" i="1"/>
  <c r="G472" i="1"/>
  <c r="H472" i="1"/>
  <c r="H424" i="1"/>
  <c r="G424" i="1"/>
  <c r="H321" i="1"/>
  <c r="G321" i="1"/>
  <c r="G108" i="1"/>
  <c r="H108" i="1"/>
  <c r="H1168" i="1"/>
  <c r="G1168" i="1"/>
  <c r="I1478" i="1"/>
  <c r="H1322" i="1"/>
  <c r="G1322" i="1"/>
  <c r="H496" i="1"/>
  <c r="G496" i="1"/>
  <c r="F7" i="4"/>
  <c r="C3" i="1"/>
  <c r="D6" i="4"/>
  <c r="D141" i="6"/>
  <c r="H24" i="3"/>
  <c r="F5" i="6"/>
  <c r="C1299" i="1"/>
  <c r="G318" i="9"/>
  <c r="E318" i="9" s="1"/>
  <c r="H22" i="3"/>
  <c r="F176" i="5"/>
  <c r="C1153" i="1"/>
  <c r="F344" i="4"/>
  <c r="C339" i="1"/>
  <c r="H1184" i="1"/>
  <c r="G1184" i="1"/>
  <c r="G588" i="1"/>
  <c r="H588" i="1"/>
  <c r="F580" i="4"/>
  <c r="C574" i="1"/>
  <c r="D420" i="4"/>
  <c r="D636" i="4" s="1"/>
  <c r="C415" i="1"/>
  <c r="F421" i="4"/>
  <c r="H997" i="1"/>
  <c r="G997" i="1"/>
  <c r="G224" i="1"/>
  <c r="H224" i="1"/>
  <c r="H130" i="1"/>
  <c r="G130" i="1"/>
  <c r="G50" i="1"/>
  <c r="H50" i="1"/>
  <c r="D298" i="4"/>
  <c r="H1227" i="1"/>
  <c r="G1227" i="1"/>
  <c r="H1127" i="1"/>
  <c r="G1127" i="1"/>
  <c r="G1112" i="1"/>
  <c r="H1112" i="1"/>
  <c r="H283" i="1"/>
  <c r="G283" i="1"/>
  <c r="D120" i="1"/>
  <c r="F124" i="4"/>
  <c r="H1438" i="1"/>
  <c r="G1438" i="1"/>
  <c r="H1369" i="1"/>
  <c r="G1369" i="1"/>
  <c r="G1084" i="1"/>
  <c r="H1084" i="1"/>
  <c r="H1007" i="1"/>
  <c r="G1007" i="1"/>
  <c r="G606" i="1"/>
  <c r="H606" i="1"/>
  <c r="H523" i="1"/>
  <c r="G523" i="1"/>
  <c r="G637" i="1"/>
  <c r="H637" i="1"/>
  <c r="H236" i="1"/>
  <c r="G236" i="1"/>
  <c r="H103" i="1"/>
  <c r="G103" i="1"/>
  <c r="G1412" i="1"/>
  <c r="H1412" i="1"/>
  <c r="E68" i="5"/>
  <c r="H562" i="1"/>
  <c r="G562" i="1"/>
  <c r="F224" i="4"/>
  <c r="C220" i="1"/>
  <c r="H55" i="1"/>
  <c r="G55" i="1"/>
  <c r="G310" i="9"/>
  <c r="E310" i="9" s="1"/>
  <c r="B310" i="9" s="1"/>
  <c r="F190" i="5"/>
  <c r="C1167" i="1"/>
  <c r="D1214" i="1"/>
  <c r="I23" i="3"/>
  <c r="H135" i="1"/>
  <c r="G135" i="1"/>
  <c r="H986" i="1"/>
  <c r="G986" i="1"/>
  <c r="H264" i="1"/>
  <c r="G264" i="1"/>
  <c r="E21" i="9"/>
  <c r="F163" i="4"/>
  <c r="C159" i="1"/>
  <c r="D151" i="4"/>
  <c r="G33" i="1"/>
  <c r="H33" i="1"/>
  <c r="D1153" i="1"/>
  <c r="E175" i="5"/>
  <c r="D1152" i="1" s="1"/>
  <c r="I22" i="3"/>
  <c r="F484" i="4"/>
  <c r="C478" i="1"/>
  <c r="H1424" i="1"/>
  <c r="G1424" i="1"/>
  <c r="F12" i="5"/>
  <c r="C990" i="1"/>
  <c r="D7" i="5"/>
  <c r="I35" i="3"/>
  <c r="C1518" i="1"/>
  <c r="C1235" i="1"/>
  <c r="F258" i="5"/>
  <c r="C211" i="1"/>
  <c r="F215" i="4"/>
  <c r="H1384" i="1"/>
  <c r="G1384" i="1"/>
  <c r="H597" i="1"/>
  <c r="G597" i="1"/>
  <c r="G260" i="1"/>
  <c r="H260" i="1"/>
  <c r="G212" i="1"/>
  <c r="H212" i="1"/>
  <c r="H116" i="1"/>
  <c r="G116" i="1"/>
  <c r="H36" i="1"/>
  <c r="G36" i="1"/>
  <c r="C1065" i="1"/>
  <c r="F87" i="5"/>
  <c r="H346" i="1"/>
  <c r="G346" i="1"/>
  <c r="H67" i="1"/>
  <c r="G67" i="1"/>
  <c r="F50" i="4"/>
  <c r="C46" i="1"/>
  <c r="D5" i="7"/>
  <c r="C1437" i="1"/>
  <c r="E528" i="4"/>
  <c r="H295" i="1"/>
  <c r="G295" i="1"/>
  <c r="G620" i="1"/>
  <c r="H620" i="1"/>
  <c r="F567" i="4"/>
  <c r="C561" i="1"/>
  <c r="H441" i="1"/>
  <c r="G441" i="1"/>
  <c r="G421" i="1"/>
  <c r="H421" i="1"/>
  <c r="F252" i="4"/>
  <c r="C248" i="1"/>
  <c r="G221" i="1"/>
  <c r="H221" i="1"/>
  <c r="H160" i="1"/>
  <c r="G160" i="1"/>
  <c r="H4" i="1"/>
  <c r="G4" i="1"/>
  <c r="H1183" i="1"/>
  <c r="G1183" i="1"/>
  <c r="I1465" i="1"/>
  <c r="F139" i="4"/>
  <c r="I1471" i="1"/>
  <c r="H575" i="1"/>
  <c r="G575" i="1"/>
  <c r="G489" i="1"/>
  <c r="H489" i="1"/>
  <c r="H148" i="1"/>
  <c r="G148" i="1"/>
  <c r="G173" i="1"/>
  <c r="H173" i="1"/>
  <c r="D237" i="5"/>
  <c r="D175" i="5" s="1"/>
  <c r="F238" i="5"/>
  <c r="C1215" i="1"/>
  <c r="C466" i="1"/>
  <c r="F472" i="4"/>
  <c r="F78" i="5"/>
  <c r="C1056" i="1"/>
  <c r="D68" i="5"/>
  <c r="F528" i="4"/>
  <c r="C522" i="1"/>
  <c r="D345" i="1"/>
  <c r="C259" i="1"/>
  <c r="F263" i="4"/>
  <c r="C129" i="1"/>
  <c r="F133" i="4"/>
  <c r="G1307" i="1"/>
  <c r="H1307" i="1"/>
  <c r="G413" i="1"/>
  <c r="H413" i="1"/>
  <c r="G240" i="1"/>
  <c r="H240" i="1"/>
  <c r="G198" i="1"/>
  <c r="H198" i="1"/>
  <c r="H70" i="1"/>
  <c r="G70" i="1"/>
  <c r="H1142" i="1"/>
  <c r="G1142" i="1"/>
  <c r="G510" i="1"/>
  <c r="H510" i="1"/>
  <c r="D350" i="4"/>
  <c r="G1453" i="1"/>
  <c r="H1453" i="1"/>
  <c r="G1376" i="1"/>
  <c r="H1376" i="1"/>
  <c r="D1329" i="1"/>
  <c r="G1329" i="1" s="1"/>
  <c r="I25" i="3"/>
  <c r="G1057" i="1"/>
  <c r="H1057" i="1"/>
  <c r="H645" i="1"/>
  <c r="G645" i="1"/>
  <c r="H599" i="1"/>
  <c r="G599" i="1"/>
  <c r="G364" i="1"/>
  <c r="H364" i="1"/>
  <c r="E298" i="4"/>
  <c r="D294" i="1"/>
  <c r="H294" i="1" s="1"/>
  <c r="G136" i="1"/>
  <c r="H136" i="1"/>
  <c r="F82" i="4"/>
  <c r="C78" i="1"/>
  <c r="H1409" i="1"/>
  <c r="G1409" i="1"/>
  <c r="H1316" i="1"/>
  <c r="G1316" i="1"/>
  <c r="F625" i="4"/>
  <c r="C619" i="1"/>
  <c r="H249" i="1"/>
  <c r="G249" i="1"/>
  <c r="D3" i="1"/>
  <c r="E6" i="4"/>
  <c r="H255" i="1"/>
  <c r="G255" i="1"/>
  <c r="E7" i="5"/>
  <c r="E151" i="4"/>
  <c r="H1113" i="1"/>
  <c r="G1113" i="1"/>
  <c r="K1451" i="9" l="1"/>
  <c r="D1435" i="1"/>
  <c r="H1329" i="1"/>
  <c r="I34" i="3"/>
  <c r="G314" i="9"/>
  <c r="E314" i="9" s="1"/>
  <c r="B314" i="9" s="1"/>
  <c r="C1517" i="1"/>
  <c r="G1517" i="1" s="1"/>
  <c r="H19" i="9"/>
  <c r="E19" i="9" s="1"/>
  <c r="B19" i="9" s="1"/>
  <c r="C630" i="1"/>
  <c r="E407" i="4"/>
  <c r="D402" i="1" s="1"/>
  <c r="D293" i="1"/>
  <c r="H561" i="1"/>
  <c r="G561" i="1"/>
  <c r="G316" i="9"/>
  <c r="E316" i="9" s="1"/>
  <c r="H29" i="3"/>
  <c r="C1436" i="1"/>
  <c r="H211" i="1"/>
  <c r="G211" i="1"/>
  <c r="G574" i="1"/>
  <c r="H574" i="1"/>
  <c r="H1153" i="1"/>
  <c r="G1153" i="1"/>
  <c r="E317" i="9"/>
  <c r="B318" i="9"/>
  <c r="H28" i="3"/>
  <c r="F141" i="6"/>
  <c r="C1435" i="1"/>
  <c r="H509" i="1"/>
  <c r="G509" i="1"/>
  <c r="H587" i="1"/>
  <c r="G587" i="1"/>
  <c r="H192" i="1"/>
  <c r="G192" i="1"/>
  <c r="F68" i="5"/>
  <c r="H21" i="3"/>
  <c r="C1046" i="1"/>
  <c r="H220" i="1"/>
  <c r="G220" i="1"/>
  <c r="H1056" i="1"/>
  <c r="G1056" i="1"/>
  <c r="H1215" i="1"/>
  <c r="G1215" i="1"/>
  <c r="E289" i="4"/>
  <c r="E290" i="4" s="1"/>
  <c r="D286" i="1" s="1"/>
  <c r="D147" i="1"/>
  <c r="I17" i="3"/>
  <c r="E412" i="4"/>
  <c r="D2" i="1"/>
  <c r="I16" i="3"/>
  <c r="H619" i="1"/>
  <c r="G619" i="1"/>
  <c r="H259" i="1"/>
  <c r="G259" i="1"/>
  <c r="G46" i="1"/>
  <c r="H46" i="1"/>
  <c r="F7" i="5"/>
  <c r="H20" i="3"/>
  <c r="C985" i="1"/>
  <c r="D6" i="5"/>
  <c r="B21" i="9"/>
  <c r="H120" i="1"/>
  <c r="G120" i="1"/>
  <c r="G294" i="1"/>
  <c r="H9" i="3"/>
  <c r="H1299" i="1"/>
  <c r="G1299" i="1"/>
  <c r="D412" i="4"/>
  <c r="F6" i="4"/>
  <c r="H16" i="3"/>
  <c r="C2" i="1"/>
  <c r="H1408" i="1"/>
  <c r="G1408" i="1"/>
  <c r="H358" i="1"/>
  <c r="G358" i="1"/>
  <c r="H391" i="1"/>
  <c r="G391" i="1"/>
  <c r="G78" i="1"/>
  <c r="H78" i="1"/>
  <c r="F350" i="4"/>
  <c r="C345" i="1"/>
  <c r="D408" i="4"/>
  <c r="G129" i="1"/>
  <c r="H129" i="1"/>
  <c r="H466" i="1"/>
  <c r="G466" i="1"/>
  <c r="H1518" i="1"/>
  <c r="G1518" i="1"/>
  <c r="D1046" i="1"/>
  <c r="I21" i="3"/>
  <c r="E6" i="5"/>
  <c r="D985" i="1"/>
  <c r="I20" i="3"/>
  <c r="E408" i="4"/>
  <c r="D403" i="1" s="1"/>
  <c r="H23" i="3"/>
  <c r="C1214" i="1"/>
  <c r="F237" i="5"/>
  <c r="H248" i="1"/>
  <c r="G248" i="1"/>
  <c r="D522" i="1"/>
  <c r="G522" i="1" s="1"/>
  <c r="E636" i="4"/>
  <c r="D630" i="1" s="1"/>
  <c r="E635" i="4"/>
  <c r="D629" i="1" s="1"/>
  <c r="H1065" i="1"/>
  <c r="G1065" i="1"/>
  <c r="G1235" i="1"/>
  <c r="H1235" i="1"/>
  <c r="G990" i="1"/>
  <c r="H990" i="1"/>
  <c r="H478" i="1"/>
  <c r="G478" i="1"/>
  <c r="H17" i="3"/>
  <c r="D289" i="4"/>
  <c r="F151" i="4"/>
  <c r="C147" i="1"/>
  <c r="G1167" i="1"/>
  <c r="H1167" i="1"/>
  <c r="C293" i="1"/>
  <c r="F298" i="4"/>
  <c r="D407" i="4"/>
  <c r="G415" i="1"/>
  <c r="H415" i="1"/>
  <c r="G339" i="1"/>
  <c r="H339" i="1"/>
  <c r="H3" i="1"/>
  <c r="G3" i="1"/>
  <c r="H102" i="1"/>
  <c r="G102" i="1"/>
  <c r="H1124" i="1"/>
  <c r="G1124" i="1"/>
  <c r="H306" i="1"/>
  <c r="G306" i="1"/>
  <c r="H1437" i="1"/>
  <c r="G1437" i="1"/>
  <c r="H159" i="1"/>
  <c r="G159" i="1"/>
  <c r="D635" i="4"/>
  <c r="C414" i="1"/>
  <c r="F420" i="4"/>
  <c r="F175" i="5"/>
  <c r="C1152" i="1"/>
  <c r="H1383" i="1"/>
  <c r="G1383" i="1"/>
  <c r="H1222" i="1"/>
  <c r="G1222" i="1"/>
  <c r="H638" i="1"/>
  <c r="G638" i="1"/>
  <c r="H11" i="3" l="1"/>
  <c r="H1517" i="1"/>
  <c r="E312" i="9"/>
  <c r="D290" i="4"/>
  <c r="F412" i="4"/>
  <c r="C407" i="1"/>
  <c r="D639" i="4"/>
  <c r="K3" i="9"/>
  <c r="I9" i="3"/>
  <c r="H522" i="1"/>
  <c r="G1435" i="1"/>
  <c r="H1435" i="1"/>
  <c r="F408" i="4"/>
  <c r="C403" i="1"/>
  <c r="H2" i="1"/>
  <c r="G2" i="1"/>
  <c r="B316" i="9"/>
  <c r="E315" i="9"/>
  <c r="I10" i="3" s="1"/>
  <c r="H278" i="9"/>
  <c r="D984" i="1"/>
  <c r="H147" i="1"/>
  <c r="G147" i="1"/>
  <c r="H345" i="1"/>
  <c r="G345" i="1"/>
  <c r="G278" i="9"/>
  <c r="F6" i="5"/>
  <c r="G285" i="9"/>
  <c r="E285" i="9" s="1"/>
  <c r="B285" i="9" s="1"/>
  <c r="C984" i="1"/>
  <c r="E413" i="4"/>
  <c r="E414" i="4" s="1"/>
  <c r="D409" i="1" s="1"/>
  <c r="D285" i="1"/>
  <c r="E291" i="4"/>
  <c r="D287" i="1" s="1"/>
  <c r="F636" i="4"/>
  <c r="D291" i="4"/>
  <c r="D413" i="4"/>
  <c r="C285" i="1"/>
  <c r="F289" i="4"/>
  <c r="H1214" i="1"/>
  <c r="G1214" i="1"/>
  <c r="F407" i="4"/>
  <c r="C402" i="1"/>
  <c r="G414" i="1"/>
  <c r="H414" i="1"/>
  <c r="G1152" i="1"/>
  <c r="H1152" i="1"/>
  <c r="F635" i="4"/>
  <c r="C629" i="1"/>
  <c r="G293" i="1"/>
  <c r="H293" i="1"/>
  <c r="H985" i="1"/>
  <c r="G985" i="1"/>
  <c r="D407" i="1"/>
  <c r="E639" i="4"/>
  <c r="H1046" i="1"/>
  <c r="G1046" i="1"/>
  <c r="H1436" i="1"/>
  <c r="G1436" i="1"/>
  <c r="H630" i="1"/>
  <c r="G630" i="1"/>
  <c r="I11" i="3" l="1"/>
  <c r="N3" i="9"/>
  <c r="E278" i="9"/>
  <c r="E277" i="9" s="1"/>
  <c r="H8" i="3"/>
  <c r="H984" i="1"/>
  <c r="G984" i="1"/>
  <c r="H285" i="1"/>
  <c r="G285" i="1"/>
  <c r="G629" i="1"/>
  <c r="H629" i="1"/>
  <c r="D640" i="4"/>
  <c r="D415" i="4"/>
  <c r="F413" i="4"/>
  <c r="C408" i="1"/>
  <c r="H407" i="1"/>
  <c r="G407" i="1"/>
  <c r="F291" i="4"/>
  <c r="C287" i="1"/>
  <c r="D408" i="1"/>
  <c r="E640" i="4"/>
  <c r="E641" i="4" s="1"/>
  <c r="E415" i="4"/>
  <c r="D410" i="1" s="1"/>
  <c r="D633" i="1"/>
  <c r="H402" i="1"/>
  <c r="G402" i="1"/>
  <c r="D414" i="4"/>
  <c r="F290" i="4"/>
  <c r="C286" i="1"/>
  <c r="H403" i="1"/>
  <c r="G403" i="1"/>
  <c r="D641" i="4"/>
  <c r="F639" i="4"/>
  <c r="C633" i="1"/>
  <c r="B278" i="9" l="1"/>
  <c r="E642" i="4"/>
  <c r="E645" i="4" s="1"/>
  <c r="D634" i="1"/>
  <c r="F640" i="4"/>
  <c r="C634" i="1"/>
  <c r="D642" i="4"/>
  <c r="G633" i="1"/>
  <c r="H633" i="1"/>
  <c r="D635" i="1"/>
  <c r="F415" i="4"/>
  <c r="C410" i="1"/>
  <c r="G286" i="1"/>
  <c r="H286" i="1"/>
  <c r="D645" i="4"/>
  <c r="C635" i="1"/>
  <c r="F641" i="4"/>
  <c r="H287" i="1"/>
  <c r="G287" i="1"/>
  <c r="H408" i="1"/>
  <c r="G408" i="1"/>
  <c r="F414" i="4"/>
  <c r="C409" i="1"/>
  <c r="M3" i="9"/>
  <c r="I8" i="3"/>
  <c r="D639" i="1" l="1"/>
  <c r="I18" i="3"/>
  <c r="H634" i="1"/>
  <c r="G634" i="1"/>
  <c r="G410" i="1"/>
  <c r="H410" i="1"/>
  <c r="G635" i="1"/>
  <c r="H635" i="1"/>
  <c r="H409" i="1"/>
  <c r="G409" i="1"/>
  <c r="H18" i="3"/>
  <c r="F645" i="4"/>
  <c r="C639" i="1"/>
  <c r="F642" i="4"/>
  <c r="D646" i="4"/>
  <c r="C636" i="1"/>
  <c r="E646" i="4"/>
  <c r="G276" i="9" s="1"/>
  <c r="E276" i="9" s="1"/>
  <c r="B276" i="9" s="1"/>
  <c r="D636" i="1"/>
  <c r="D640" i="1" l="1"/>
  <c r="I19" i="3"/>
  <c r="G636" i="1"/>
  <c r="H636" i="1"/>
  <c r="F646" i="4"/>
  <c r="H19" i="3"/>
  <c r="C640" i="1"/>
  <c r="H639" i="1"/>
  <c r="G639" i="1"/>
  <c r="H640" i="1" l="1"/>
  <c r="G640" i="1"/>
  <c r="H7" i="3"/>
  <c r="J3" i="9" l="1"/>
  <c r="G274" i="9" l="1"/>
  <c r="H18" i="9"/>
  <c r="H274" i="9"/>
  <c r="H15" i="9"/>
  <c r="G18" i="9"/>
  <c r="G17" i="9"/>
  <c r="M16" i="9"/>
  <c r="M15" i="9"/>
  <c r="L16" i="9"/>
  <c r="K13" i="9"/>
  <c r="I12" i="9"/>
  <c r="G16" i="9"/>
  <c r="J13" i="9"/>
  <c r="J10" i="9"/>
  <c r="J9" i="9"/>
  <c r="M272" i="9"/>
  <c r="I17" i="9"/>
  <c r="L15" i="9"/>
  <c r="K6" i="9"/>
  <c r="L272" i="9"/>
  <c r="H17" i="9"/>
  <c r="I6" i="9"/>
  <c r="I9" i="9"/>
  <c r="K9" i="9"/>
  <c r="J5" i="9"/>
  <c r="I8" i="9"/>
  <c r="I13" i="9"/>
  <c r="J8" i="9"/>
  <c r="K8" i="9"/>
  <c r="I11" i="9"/>
  <c r="J11" i="9"/>
  <c r="J12" i="9"/>
  <c r="K7" i="9"/>
  <c r="J7" i="9"/>
  <c r="K12" i="9"/>
  <c r="J17" i="9"/>
  <c r="K11" i="9"/>
  <c r="I5" i="9"/>
  <c r="K10" i="9"/>
  <c r="J6" i="9"/>
  <c r="K5" i="9"/>
  <c r="I7" i="9"/>
  <c r="G15" i="9"/>
  <c r="H16" i="9"/>
  <c r="F272" i="9" l="1"/>
  <c r="B272" i="9" s="1"/>
  <c r="F16" i="9"/>
  <c r="E274" i="9"/>
  <c r="B274" i="9" s="1"/>
  <c r="E7" i="9"/>
  <c r="B7" i="9" s="1"/>
  <c r="E18" i="9"/>
  <c r="B18" i="9" s="1"/>
  <c r="E13" i="9"/>
  <c r="B13" i="9" s="1"/>
  <c r="E15" i="9"/>
  <c r="E9" i="9"/>
  <c r="B9" i="9" s="1"/>
  <c r="E12" i="9"/>
  <c r="B12" i="9" s="1"/>
  <c r="E5" i="9"/>
  <c r="E11" i="9"/>
  <c r="B11" i="9" s="1"/>
  <c r="E8" i="9"/>
  <c r="B8" i="9" s="1"/>
  <c r="E6" i="9"/>
  <c r="B6" i="9" s="1"/>
  <c r="F15" i="9"/>
  <c r="E10" i="9"/>
  <c r="B10" i="9" s="1"/>
  <c r="E17" i="9"/>
  <c r="B17" i="9" s="1"/>
  <c r="E16" i="9"/>
  <c r="E20" i="9" l="1"/>
  <c r="I7" i="3" s="1"/>
  <c r="F20" i="9"/>
  <c r="F14" i="9"/>
  <c r="B16" i="9"/>
  <c r="E14" i="9"/>
  <c r="B15"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<sst xmlns="http://schemas.openxmlformats.org/spreadsheetml/2006/main" count="4374" uniqueCount="3427">
  <si>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</si>
  <si>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</si>
  <si>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</si>
  <si>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</si>
  <si>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</si>
  <si>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</si>
  <si>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</si>
  <si>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</si>
  <si>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</si>
  <si>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</si>
  <si>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</si>
  <si>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</si>
  <si>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</si>
  <si>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</si>
  <si>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</si>
  <si>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</si>
  <si>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</si>
  <si>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</si>
  <si>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</si>
  <si>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</si>
  <si>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</si>
  <si>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</si>
  <si>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</si>
  <si>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</si>
  <si>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</si>
  <si>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</si>
  <si>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</si>
  <si>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</si>
  <si>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</si>
  <si>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</si>
  <si>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</si>
  <si>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BJELOVARSKO-BILOGORSKA ŽUPANIJA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</si>
  <si>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</si>
  <si>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</si>
  <si>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</si>
  <si>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</si>
  <si>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</si>
  <si>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</si>
  <si>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</si>
  <si>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</si>
  <si>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</si>
  <si>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</si>
  <si>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</si>
  <si>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</si>
  <si>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</si>
  <si>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</si>
  <si>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</si>
  <si>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</si>
  <si>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</si>
  <si>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28233 - BJELOVARSKO-BILOGORSKA ŽUPANIJA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</si>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</sst>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22634360.77</v>
      </c>
      <c r="D2" s="6">
        <f>'PR-RAS'!E6</f>
        <v>25189297.109999999</v>
      </c>
      <c r="E2" s="6">
        <v>0</v>
      </c>
      <c r="F2" s="6">
        <v>0</v>
      </c>
      <c r="G2" s="7">
        <f t="shared" ref="G2:G264" si="0">(B2/1000)*(C2*1+D2*2)</f>
        <v>73012.954989999998</v>
      </c>
      <c r="H2" s="7">
        <f t="shared" ref="H2:H264" si="1">ABS(C2-ROUND(C2,0))+ABS(D2-ROUND(D2,0))</f>
        <v>0.33999999985098839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9239247.2799999993</v>
      </c>
      <c r="D3" s="1">
        <f>'PR-RAS'!E7</f>
        <v>11626907.120000003</v>
      </c>
      <c r="E3" s="1">
        <v>0</v>
      </c>
      <c r="F3" s="1">
        <v>0</v>
      </c>
      <c r="G3" s="2">
        <f t="shared" si="0"/>
        <v>64986.123040000006</v>
      </c>
      <c r="H3" s="2">
        <f t="shared" si="1"/>
        <v>0.40000000223517418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8620972.2400000002</v>
      </c>
      <c r="D4" s="1">
        <f>'PR-RAS'!E8</f>
        <v>10918062.520000001</v>
      </c>
      <c r="E4" s="1">
        <v>0</v>
      </c>
      <c r="F4" s="1">
        <v>0</v>
      </c>
      <c r="G4" s="2">
        <f t="shared" si="0"/>
        <v>91371.291840000005</v>
      </c>
      <c r="H4" s="2">
        <f t="shared" si="1"/>
        <v>0.7199999988079071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9458874.2300000004</v>
      </c>
      <c r="D5" s="1">
        <f>'PR-RAS'!E9</f>
        <v>12179778.060000001</v>
      </c>
      <c r="E5" s="1">
        <v>0</v>
      </c>
      <c r="F5" s="1">
        <v>0</v>
      </c>
      <c r="G5" s="2">
        <f t="shared" si="0"/>
        <v>135273.72140000001</v>
      </c>
      <c r="H5" s="2">
        <f t="shared" si="1"/>
        <v>0.29000000096857548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191354.2</v>
      </c>
      <c r="D9" s="1">
        <f>'PR-RAS'!E13</f>
        <v>410195.14</v>
      </c>
      <c r="E9" s="1">
        <v>0</v>
      </c>
      <c r="F9" s="1">
        <v>0</v>
      </c>
      <c r="G9" s="2">
        <f t="shared" si="0"/>
        <v>8093.9558399999996</v>
      </c>
      <c r="H9" s="2">
        <f t="shared" si="1"/>
        <v>0.34000000002561137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1029256.19</v>
      </c>
      <c r="D11" s="1">
        <f>'PR-RAS'!E15</f>
        <v>1671910.68</v>
      </c>
      <c r="E11" s="1">
        <v>0</v>
      </c>
      <c r="F11" s="1">
        <v>0</v>
      </c>
      <c r="G11" s="2">
        <f t="shared" si="0"/>
        <v>43730.775499999996</v>
      </c>
      <c r="H11" s="2">
        <f t="shared" si="1"/>
        <v>0.51000000000931323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4287.84</v>
      </c>
      <c r="D19" s="1">
        <f>'PR-RAS'!E23</f>
        <v>35977.379999999997</v>
      </c>
      <c r="E19" s="1">
        <v>0</v>
      </c>
      <c r="F19" s="1">
        <v>0</v>
      </c>
      <c r="G19" s="2">
        <f t="shared" si="0"/>
        <v>1372.3667999999998</v>
      </c>
      <c r="H19" s="2">
        <f t="shared" si="1"/>
        <v>0.53999999999723514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4287.84</v>
      </c>
      <c r="D21" s="1">
        <f>'PR-RAS'!E25</f>
        <v>35977.379999999997</v>
      </c>
      <c r="E21" s="1">
        <v>0</v>
      </c>
      <c r="F21" s="1">
        <v>0</v>
      </c>
      <c r="G21" s="2">
        <f t="shared" si="0"/>
        <v>1524.8519999999999</v>
      </c>
      <c r="H21" s="2">
        <f t="shared" si="1"/>
        <v>0.53999999999723514</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613987.19999999995</v>
      </c>
      <c r="D25" s="1">
        <f>'PR-RAS'!E29</f>
        <v>672867.22</v>
      </c>
      <c r="E25" s="1">
        <v>0</v>
      </c>
      <c r="F25" s="1">
        <v>0</v>
      </c>
      <c r="G25" s="2">
        <f t="shared" si="0"/>
        <v>47033.319360000001</v>
      </c>
      <c r="H25" s="2">
        <f t="shared" si="1"/>
        <v>0.41999999992549419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603795.82999999996</v>
      </c>
      <c r="D29" s="1">
        <f>'PR-RAS'!E33</f>
        <v>663170.84</v>
      </c>
      <c r="E29" s="1">
        <v>0</v>
      </c>
      <c r="F29" s="1">
        <v>0</v>
      </c>
      <c r="G29" s="2">
        <f t="shared" si="0"/>
        <v>54043.850279999991</v>
      </c>
      <c r="H29" s="2">
        <f t="shared" si="1"/>
        <v>0.33000000007450581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10191.370000000001</v>
      </c>
      <c r="D31" s="1">
        <f>'PR-RAS'!E35</f>
        <v>9696.3799999999992</v>
      </c>
      <c r="E31" s="1">
        <v>0</v>
      </c>
      <c r="F31" s="1">
        <v>0</v>
      </c>
      <c r="G31" s="2">
        <f t="shared" si="0"/>
        <v>887.52389999999991</v>
      </c>
      <c r="H31" s="2">
        <f t="shared" si="1"/>
        <v>0.75</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12081770.82</v>
      </c>
      <c r="D46" s="1">
        <f>'PR-RAS'!E50</f>
        <v>12111487.51</v>
      </c>
      <c r="E46" s="1">
        <v>0</v>
      </c>
      <c r="F46" s="1">
        <v>0</v>
      </c>
      <c r="G46" s="2">
        <f t="shared" si="0"/>
        <v>1633713.5628000002</v>
      </c>
      <c r="H46" s="2">
        <f t="shared" si="1"/>
        <v>0.66999999992549419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3948.26</v>
      </c>
      <c r="D50" s="1">
        <f>'PR-RAS'!E54</f>
        <v>0</v>
      </c>
      <c r="E50" s="1">
        <v>0</v>
      </c>
      <c r="F50" s="1">
        <v>0</v>
      </c>
      <c r="G50" s="2">
        <f t="shared" si="0"/>
        <v>193.46474000000001</v>
      </c>
      <c r="H50" s="2">
        <f t="shared" si="1"/>
        <v>0.26000000000021828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3948.26</v>
      </c>
      <c r="D53" s="1">
        <f>'PR-RAS'!E57</f>
        <v>0</v>
      </c>
      <c r="E53" s="1">
        <v>0</v>
      </c>
      <c r="F53" s="1">
        <v>0</v>
      </c>
      <c r="G53" s="2">
        <f t="shared" si="0"/>
        <v>205.30951999999999</v>
      </c>
      <c r="H53" s="2">
        <f t="shared" si="1"/>
        <v>0.26000000000021828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5560987.7300000004</v>
      </c>
      <c r="D55" s="1">
        <f>'PR-RAS'!E59</f>
        <v>6421124.4100000001</v>
      </c>
      <c r="E55" s="1">
        <v>0</v>
      </c>
      <c r="F55" s="1">
        <v>0</v>
      </c>
      <c r="G55" s="2">
        <f t="shared" si="0"/>
        <v>993774.77370000002</v>
      </c>
      <c r="H55" s="2">
        <f t="shared" si="1"/>
        <v>0.67999999970197678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5059626.33</v>
      </c>
      <c r="D56" s="1">
        <f>'PR-RAS'!E60</f>
        <v>5789287.2199999997</v>
      </c>
      <c r="E56" s="1">
        <v>0</v>
      </c>
      <c r="F56" s="1">
        <v>0</v>
      </c>
      <c r="G56" s="2">
        <f t="shared" si="0"/>
        <v>915101.04235</v>
      </c>
      <c r="H56" s="2">
        <f t="shared" si="1"/>
        <v>0.54999999981373549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501361.4</v>
      </c>
      <c r="D57" s="1">
        <f>'PR-RAS'!E61</f>
        <v>631837.18999999994</v>
      </c>
      <c r="E57" s="1">
        <v>0</v>
      </c>
      <c r="F57" s="1">
        <v>0</v>
      </c>
      <c r="G57" s="2">
        <f t="shared" si="0"/>
        <v>98842.003679999994</v>
      </c>
      <c r="H57" s="2">
        <f t="shared" si="1"/>
        <v>0.58999999996740371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20400</v>
      </c>
      <c r="D58" s="1">
        <f>'PR-RAS'!E62</f>
        <v>175838.61</v>
      </c>
      <c r="E58" s="1">
        <v>0</v>
      </c>
      <c r="F58" s="1">
        <v>0</v>
      </c>
      <c r="G58" s="2">
        <f t="shared" si="0"/>
        <v>21208.401539999999</v>
      </c>
      <c r="H58" s="2">
        <f t="shared" si="1"/>
        <v>0.39000000001396984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20400</v>
      </c>
      <c r="E59" s="1">
        <v>0</v>
      </c>
      <c r="F59" s="1">
        <v>0</v>
      </c>
      <c r="G59" s="2">
        <f t="shared" si="0"/>
        <v>2366.4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20400</v>
      </c>
      <c r="D60" s="1">
        <f>'PR-RAS'!E64</f>
        <v>155438.60999999999</v>
      </c>
      <c r="E60" s="1">
        <v>0</v>
      </c>
      <c r="F60" s="1">
        <v>0</v>
      </c>
      <c r="G60" s="2">
        <f t="shared" si="0"/>
        <v>19545.355979999997</v>
      </c>
      <c r="H60" s="2">
        <f t="shared" si="1"/>
        <v>0.39000000001396984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5366465.07</v>
      </c>
      <c r="D61" s="1">
        <f>'PR-RAS'!E65</f>
        <v>4963732.3899999997</v>
      </c>
      <c r="E61" s="1">
        <v>0</v>
      </c>
      <c r="F61" s="1">
        <v>0</v>
      </c>
      <c r="G61" s="2">
        <f t="shared" si="0"/>
        <v>917635.79099999997</v>
      </c>
      <c r="H61" s="2">
        <f t="shared" si="1"/>
        <v>0.4599999999627471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3773865.36</v>
      </c>
      <c r="D62" s="1">
        <f>'PR-RAS'!E66</f>
        <v>3712866.07</v>
      </c>
      <c r="E62" s="1">
        <v>0</v>
      </c>
      <c r="F62" s="1">
        <v>0</v>
      </c>
      <c r="G62" s="2">
        <f t="shared" si="0"/>
        <v>683175.44750000001</v>
      </c>
      <c r="H62" s="2">
        <f t="shared" si="1"/>
        <v>0.42999999970197678</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1592599.71</v>
      </c>
      <c r="D63" s="1">
        <f>'PR-RAS'!E67</f>
        <v>1250866.32</v>
      </c>
      <c r="E63" s="1">
        <v>0</v>
      </c>
      <c r="F63" s="1">
        <v>0</v>
      </c>
      <c r="G63" s="2">
        <f t="shared" si="0"/>
        <v>253848.60570000001</v>
      </c>
      <c r="H63" s="2">
        <f t="shared" si="1"/>
        <v>0.61000000010244548</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1075617.94</v>
      </c>
      <c r="D70" s="1">
        <f>'PR-RAS'!E74</f>
        <v>520687.44</v>
      </c>
      <c r="E70" s="1">
        <v>0</v>
      </c>
      <c r="F70" s="1">
        <v>0</v>
      </c>
      <c r="G70" s="2">
        <f t="shared" si="0"/>
        <v>146072.50458000001</v>
      </c>
      <c r="H70" s="2">
        <f t="shared" si="1"/>
        <v>0.50000000005820766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698418.36</v>
      </c>
      <c r="D71" s="1">
        <f>'PR-RAS'!E75</f>
        <v>520687.44</v>
      </c>
      <c r="E71" s="1">
        <v>0</v>
      </c>
      <c r="F71" s="1">
        <v>0</v>
      </c>
      <c r="G71" s="2">
        <f t="shared" si="0"/>
        <v>121785.52680000001</v>
      </c>
      <c r="H71" s="2">
        <f t="shared" si="1"/>
        <v>0.79999999998835847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377199.58</v>
      </c>
      <c r="D72" s="1">
        <f>'PR-RAS'!E76</f>
        <v>0</v>
      </c>
      <c r="E72" s="1">
        <v>0</v>
      </c>
      <c r="F72" s="1">
        <v>0</v>
      </c>
      <c r="G72" s="2">
        <f t="shared" si="0"/>
        <v>26781.170179999997</v>
      </c>
      <c r="H72" s="2">
        <f t="shared" si="1"/>
        <v>0.41999999998370185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54351.82</v>
      </c>
      <c r="D73" s="1">
        <f>'PR-RAS'!E77</f>
        <v>30104.66</v>
      </c>
      <c r="E73" s="1">
        <v>0</v>
      </c>
      <c r="F73" s="1">
        <v>0</v>
      </c>
      <c r="G73" s="2">
        <f t="shared" si="0"/>
        <v>8248.4020799999998</v>
      </c>
      <c r="H73" s="2">
        <f t="shared" si="1"/>
        <v>0.52000000000043656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54351.82</v>
      </c>
      <c r="D76" s="1">
        <f>'PR-RAS'!E80</f>
        <v>30104.66</v>
      </c>
      <c r="E76" s="1">
        <v>0</v>
      </c>
      <c r="F76" s="1">
        <v>0</v>
      </c>
      <c r="G76" s="2">
        <f t="shared" si="0"/>
        <v>8592.0854999999992</v>
      </c>
      <c r="H76" s="2">
        <f t="shared" si="1"/>
        <v>0.52000000000043656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1024821.5900000001</v>
      </c>
      <c r="D78" s="1">
        <f>'PR-RAS'!E82</f>
        <v>1243806.74</v>
      </c>
      <c r="E78" s="1">
        <v>0</v>
      </c>
      <c r="F78" s="1">
        <v>0</v>
      </c>
      <c r="G78" s="2">
        <f t="shared" si="0"/>
        <v>270457.50039</v>
      </c>
      <c r="H78" s="2">
        <f t="shared" si="1"/>
        <v>0.66999999992549419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132314.78</v>
      </c>
      <c r="D79" s="1">
        <f>'PR-RAS'!E83</f>
        <v>23671.910000000003</v>
      </c>
      <c r="E79" s="1">
        <v>0</v>
      </c>
      <c r="F79" s="1">
        <v>0</v>
      </c>
      <c r="G79" s="2">
        <f t="shared" si="0"/>
        <v>14013.370800000001</v>
      </c>
      <c r="H79" s="2">
        <f t="shared" si="1"/>
        <v>0.30999999999767169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180.65</v>
      </c>
      <c r="D81" s="1">
        <f>'PR-RAS'!E85</f>
        <v>0</v>
      </c>
      <c r="E81" s="1">
        <v>0</v>
      </c>
      <c r="F81" s="1">
        <v>0</v>
      </c>
      <c r="G81" s="2">
        <f t="shared" si="0"/>
        <v>14.452</v>
      </c>
      <c r="H81" s="2">
        <f t="shared" si="1"/>
        <v>0.34999999999999432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12730.87</v>
      </c>
      <c r="E82" s="1">
        <v>0</v>
      </c>
      <c r="F82" s="1">
        <v>0</v>
      </c>
      <c r="G82" s="2">
        <f t="shared" si="0"/>
        <v>2062.40094</v>
      </c>
      <c r="H82" s="2">
        <f t="shared" si="1"/>
        <v>0.12999999999919964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132134.13</v>
      </c>
      <c r="D86" s="1">
        <f>'PR-RAS'!E90</f>
        <v>10941.04</v>
      </c>
      <c r="E86" s="1">
        <v>0</v>
      </c>
      <c r="F86" s="1">
        <v>0</v>
      </c>
      <c r="G86" s="2">
        <f t="shared" si="0"/>
        <v>13091.377850000003</v>
      </c>
      <c r="H86" s="2">
        <f t="shared" si="1"/>
        <v>0.17000000000552973</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892506.81</v>
      </c>
      <c r="D87" s="1">
        <f>'PR-RAS'!E91</f>
        <v>1219678.3500000001</v>
      </c>
      <c r="E87" s="1">
        <v>0</v>
      </c>
      <c r="F87" s="1">
        <v>0</v>
      </c>
      <c r="G87" s="2">
        <f t="shared" si="0"/>
        <v>286540.26185999997</v>
      </c>
      <c r="H87" s="2">
        <f t="shared" si="1"/>
        <v>0.5400000000372529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60093.69</v>
      </c>
      <c r="D88" s="1">
        <f>'PR-RAS'!E92</f>
        <v>65570.33</v>
      </c>
      <c r="E88" s="1">
        <v>0</v>
      </c>
      <c r="F88" s="1">
        <v>0</v>
      </c>
      <c r="G88" s="2">
        <f t="shared" si="0"/>
        <v>16637.388449999999</v>
      </c>
      <c r="H88" s="2">
        <f t="shared" si="1"/>
        <v>0.63999999999941792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92618.77</v>
      </c>
      <c r="D89" s="1">
        <f>'PR-RAS'!E93</f>
        <v>96470.78</v>
      </c>
      <c r="E89" s="1">
        <v>0</v>
      </c>
      <c r="F89" s="1">
        <v>0</v>
      </c>
      <c r="G89" s="2">
        <f t="shared" si="0"/>
        <v>25129.30904</v>
      </c>
      <c r="H89" s="2">
        <f t="shared" si="1"/>
        <v>0.44999999999708962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723898.05</v>
      </c>
      <c r="D90" s="1">
        <f>'PR-RAS'!E94</f>
        <v>1050453.2</v>
      </c>
      <c r="E90" s="1">
        <v>0</v>
      </c>
      <c r="F90" s="1">
        <v>0</v>
      </c>
      <c r="G90" s="2">
        <f t="shared" si="0"/>
        <v>251407.59604999999</v>
      </c>
      <c r="H90" s="2">
        <f t="shared" si="1"/>
        <v>0.25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15896.3</v>
      </c>
      <c r="D93" s="1">
        <f>'PR-RAS'!E97</f>
        <v>7184.04</v>
      </c>
      <c r="E93" s="1">
        <v>0</v>
      </c>
      <c r="F93" s="1">
        <v>0</v>
      </c>
      <c r="G93" s="2">
        <f t="shared" si="0"/>
        <v>2784.3229599999995</v>
      </c>
      <c r="H93" s="2">
        <f t="shared" si="1"/>
        <v>0.33999999999923602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456.48</v>
      </c>
      <c r="E94" s="1">
        <v>0</v>
      </c>
      <c r="F94" s="1">
        <v>0</v>
      </c>
      <c r="G94" s="2">
        <f t="shared" si="0"/>
        <v>84.905280000000005</v>
      </c>
      <c r="H94" s="2">
        <f t="shared" si="1"/>
        <v>0.48000000000001819</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456.48</v>
      </c>
      <c r="E100" s="1">
        <v>0</v>
      </c>
      <c r="F100" s="1">
        <v>0</v>
      </c>
      <c r="G100" s="2">
        <f t="shared" si="0"/>
        <v>90.383040000000008</v>
      </c>
      <c r="H100" s="2">
        <f t="shared" si="1"/>
        <v>0.48000000000001819</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114781.49</v>
      </c>
      <c r="D102" s="1">
        <f>'PR-RAS'!E106</f>
        <v>102556.62999999999</v>
      </c>
      <c r="E102" s="1">
        <v>0</v>
      </c>
      <c r="F102" s="1">
        <v>0</v>
      </c>
      <c r="G102" s="2">
        <f t="shared" si="0"/>
        <v>32309.369750000002</v>
      </c>
      <c r="H102" s="2">
        <f t="shared" si="1"/>
        <v>0.86000000001513399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110788.78</v>
      </c>
      <c r="D103" s="1">
        <f>'PR-RAS'!E107</f>
        <v>102556.62999999999</v>
      </c>
      <c r="E103" s="1">
        <v>0</v>
      </c>
      <c r="F103" s="1">
        <v>0</v>
      </c>
      <c r="G103" s="2">
        <f t="shared" si="0"/>
        <v>32222.008079999996</v>
      </c>
      <c r="H103" s="2">
        <f t="shared" si="1"/>
        <v>0.59000000001105946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84109.33</v>
      </c>
      <c r="D105" s="1">
        <f>'PR-RAS'!E109</f>
        <v>88259.15</v>
      </c>
      <c r="E105" s="1">
        <v>0</v>
      </c>
      <c r="F105" s="1">
        <v>0</v>
      </c>
      <c r="G105" s="2">
        <f t="shared" si="0"/>
        <v>27105.273519999999</v>
      </c>
      <c r="H105" s="2">
        <f t="shared" si="1"/>
        <v>0.47999999999592546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26230.02</v>
      </c>
      <c r="D106" s="1">
        <f>'PR-RAS'!E110</f>
        <v>12573.55</v>
      </c>
      <c r="E106" s="1">
        <v>0</v>
      </c>
      <c r="F106" s="1">
        <v>0</v>
      </c>
      <c r="G106" s="2">
        <f t="shared" si="0"/>
        <v>5394.5975999999991</v>
      </c>
      <c r="H106" s="2">
        <f t="shared" si="1"/>
        <v>0.47000000000116415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449.43</v>
      </c>
      <c r="D107" s="1">
        <f>'PR-RAS'!E111</f>
        <v>1723.93</v>
      </c>
      <c r="E107" s="1">
        <v>0</v>
      </c>
      <c r="F107" s="1">
        <v>0</v>
      </c>
      <c r="G107" s="2">
        <f t="shared" si="0"/>
        <v>413.11273999999997</v>
      </c>
      <c r="H107" s="2">
        <f t="shared" si="1"/>
        <v>0.49999999999994316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3992.71</v>
      </c>
      <c r="D108" s="1">
        <f>'PR-RAS'!E112</f>
        <v>0</v>
      </c>
      <c r="E108" s="1">
        <v>0</v>
      </c>
      <c r="F108" s="1">
        <v>0</v>
      </c>
      <c r="G108" s="2">
        <f t="shared" si="0"/>
        <v>427.21996999999999</v>
      </c>
      <c r="H108" s="2">
        <f t="shared" si="1"/>
        <v>0.28999999999996362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3992.71</v>
      </c>
      <c r="D113" s="1">
        <f>'PR-RAS'!E117</f>
        <v>0</v>
      </c>
      <c r="E113" s="1">
        <v>0</v>
      </c>
      <c r="F113" s="1">
        <v>0</v>
      </c>
      <c r="G113" s="2">
        <f t="shared" si="0"/>
        <v>447.18351999999999</v>
      </c>
      <c r="H113" s="2">
        <f t="shared" si="1"/>
        <v>0.28999999999996362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41409.74</v>
      </c>
      <c r="D120" s="1">
        <f>'PR-RAS'!E124</f>
        <v>50430.720000000001</v>
      </c>
      <c r="E120" s="1">
        <v>0</v>
      </c>
      <c r="F120" s="1">
        <v>0</v>
      </c>
      <c r="G120" s="2">
        <f t="shared" si="0"/>
        <v>16930.270419999997</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41409.74</v>
      </c>
      <c r="D121" s="1">
        <f>'PR-RAS'!E125</f>
        <v>50430.720000000001</v>
      </c>
      <c r="E121" s="1">
        <v>0</v>
      </c>
      <c r="F121" s="1">
        <v>0</v>
      </c>
      <c r="G121" s="2">
        <f t="shared" si="0"/>
        <v>17072.541599999997</v>
      </c>
      <c r="H121" s="2">
        <f t="shared" si="1"/>
        <v>0.54000000000087311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5982.81</v>
      </c>
      <c r="D122" s="1">
        <f>'PR-RAS'!E126</f>
        <v>5778.32</v>
      </c>
      <c r="E122" s="1">
        <v>0</v>
      </c>
      <c r="F122" s="1">
        <v>0</v>
      </c>
      <c r="G122" s="2">
        <f t="shared" si="0"/>
        <v>2122.2734500000001</v>
      </c>
      <c r="H122" s="2">
        <f t="shared" si="1"/>
        <v>0.50999999999930878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35426.93</v>
      </c>
      <c r="D123" s="1">
        <f>'PR-RAS'!E127</f>
        <v>44652.4</v>
      </c>
      <c r="E123" s="1">
        <v>0</v>
      </c>
      <c r="F123" s="1">
        <v>0</v>
      </c>
      <c r="G123" s="2">
        <f t="shared" si="0"/>
        <v>15217.271060000001</v>
      </c>
      <c r="H123" s="2">
        <f t="shared" si="1"/>
        <v>0.47000000000116415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132329.85</v>
      </c>
      <c r="D135" s="1">
        <f>'PR-RAS'!E139</f>
        <v>54108.39</v>
      </c>
      <c r="E135" s="1">
        <v>0</v>
      </c>
      <c r="F135" s="1">
        <v>0</v>
      </c>
      <c r="G135" s="2">
        <f t="shared" si="0"/>
        <v>32233.248420000004</v>
      </c>
      <c r="H135" s="2">
        <f t="shared" si="1"/>
        <v>0.53999999999359716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132329.85</v>
      </c>
      <c r="D146" s="1">
        <f>'PR-RAS'!E150</f>
        <v>54108.39</v>
      </c>
      <c r="E146" s="1">
        <v>0</v>
      </c>
      <c r="F146" s="1">
        <v>0</v>
      </c>
      <c r="G146" s="2">
        <f t="shared" si="0"/>
        <v>34879.261350000001</v>
      </c>
      <c r="H146" s="2">
        <f t="shared" si="1"/>
        <v>0.53999999999359716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23751775.059999999</v>
      </c>
      <c r="D147" s="1">
        <f>'PR-RAS'!E151</f>
        <v>20757869.680000003</v>
      </c>
      <c r="E147" s="1">
        <v>0</v>
      </c>
      <c r="F147" s="1">
        <v>0</v>
      </c>
      <c r="G147" s="2">
        <f t="shared" si="0"/>
        <v>9529057.1053199992</v>
      </c>
      <c r="H147" s="2">
        <f t="shared" si="1"/>
        <v>0.37999999523162842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2635501.77</v>
      </c>
      <c r="D148" s="1">
        <f>'PR-RAS'!E152</f>
        <v>3368169.49</v>
      </c>
      <c r="E148" s="1">
        <v>0</v>
      </c>
      <c r="F148" s="1">
        <v>0</v>
      </c>
      <c r="G148" s="2">
        <f t="shared" si="0"/>
        <v>1377660.5902499999</v>
      </c>
      <c r="H148" s="2">
        <f t="shared" si="1"/>
        <v>0.72000000020489097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2002949.32</v>
      </c>
      <c r="D149" s="1">
        <f>'PR-RAS'!E153</f>
        <v>2563091.7600000002</v>
      </c>
      <c r="E149" s="1">
        <v>0</v>
      </c>
      <c r="F149" s="1">
        <v>0</v>
      </c>
      <c r="G149" s="2">
        <f t="shared" si="0"/>
        <v>1055111.66032</v>
      </c>
      <c r="H149" s="2">
        <f t="shared" si="1"/>
        <v>0.55999999982304871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2002949.32</v>
      </c>
      <c r="D150" s="1">
        <f>'PR-RAS'!E154</f>
        <v>2551135.9700000002</v>
      </c>
      <c r="E150" s="1">
        <v>0</v>
      </c>
      <c r="F150" s="1">
        <v>0</v>
      </c>
      <c r="G150" s="2">
        <f t="shared" si="0"/>
        <v>1058677.96774</v>
      </c>
      <c r="H150" s="2">
        <f t="shared" si="1"/>
        <v>0.34999999986030161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11955.79</v>
      </c>
      <c r="E152" s="1">
        <v>0</v>
      </c>
      <c r="F152" s="1">
        <v>0</v>
      </c>
      <c r="G152" s="2">
        <f t="shared" si="0"/>
        <v>3610.64858</v>
      </c>
      <c r="H152" s="2">
        <f t="shared" si="1"/>
        <v>0.20999999999912689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304405.61</v>
      </c>
      <c r="D154" s="1">
        <f>'PR-RAS'!E158</f>
        <v>391725.45</v>
      </c>
      <c r="E154" s="1">
        <v>0</v>
      </c>
      <c r="F154" s="1">
        <v>0</v>
      </c>
      <c r="G154" s="2">
        <f t="shared" si="0"/>
        <v>166442.04603</v>
      </c>
      <c r="H154" s="2">
        <f t="shared" si="1"/>
        <v>0.84000000002561137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328146.84000000003</v>
      </c>
      <c r="D155" s="1">
        <f>'PR-RAS'!E159</f>
        <v>413352.28</v>
      </c>
      <c r="E155" s="1">
        <v>0</v>
      </c>
      <c r="F155" s="1">
        <v>0</v>
      </c>
      <c r="G155" s="2">
        <f t="shared" si="0"/>
        <v>177847.11560000002</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328146.84000000003</v>
      </c>
      <c r="D157" s="1">
        <f>'PR-RAS'!E161</f>
        <v>413352.28</v>
      </c>
      <c r="E157" s="1">
        <v>0</v>
      </c>
      <c r="F157" s="1">
        <v>0</v>
      </c>
      <c r="G157" s="2">
        <f t="shared" si="0"/>
        <v>180156.81840000002</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2234825.8499999996</v>
      </c>
      <c r="D159" s="1">
        <f>'PR-RAS'!E163</f>
        <v>3416567.8000000003</v>
      </c>
      <c r="E159" s="1">
        <v>0</v>
      </c>
      <c r="F159" s="1">
        <v>0</v>
      </c>
      <c r="G159" s="2">
        <f t="shared" si="0"/>
        <v>1432737.9090999998</v>
      </c>
      <c r="H159" s="2">
        <f t="shared" si="1"/>
        <v>0.35000000009313226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166304</v>
      </c>
      <c r="D160" s="1">
        <f>'PR-RAS'!E164</f>
        <v>210735.56000000003</v>
      </c>
      <c r="E160" s="1">
        <v>0</v>
      </c>
      <c r="F160" s="1">
        <v>0</v>
      </c>
      <c r="G160" s="2">
        <f t="shared" si="0"/>
        <v>93456.244080000019</v>
      </c>
      <c r="H160" s="2">
        <f t="shared" si="1"/>
        <v>0.43999999997322448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15663.12</v>
      </c>
      <c r="D161" s="1">
        <f>'PR-RAS'!E165</f>
        <v>18714.23</v>
      </c>
      <c r="E161" s="1">
        <v>0</v>
      </c>
      <c r="F161" s="1">
        <v>0</v>
      </c>
      <c r="G161" s="2">
        <f t="shared" si="0"/>
        <v>8494.6527999999998</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145952.13</v>
      </c>
      <c r="D162" s="1">
        <f>'PR-RAS'!E166</f>
        <v>186659.92</v>
      </c>
      <c r="E162" s="1">
        <v>0</v>
      </c>
      <c r="F162" s="1">
        <v>0</v>
      </c>
      <c r="G162" s="2">
        <f t="shared" si="0"/>
        <v>83602.787170000011</v>
      </c>
      <c r="H162" s="2">
        <f t="shared" si="1"/>
        <v>0.20999999999185093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4688.75</v>
      </c>
      <c r="D163" s="1">
        <f>'PR-RAS'!E167</f>
        <v>5361.41</v>
      </c>
      <c r="E163" s="1">
        <v>0</v>
      </c>
      <c r="F163" s="1">
        <v>0</v>
      </c>
      <c r="G163" s="2">
        <f t="shared" si="0"/>
        <v>2496.67434</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159561.72999999998</v>
      </c>
      <c r="D165" s="1">
        <f>'PR-RAS'!E169</f>
        <v>161593.44</v>
      </c>
      <c r="E165" s="1">
        <v>0</v>
      </c>
      <c r="F165" s="1">
        <v>0</v>
      </c>
      <c r="G165" s="2">
        <f t="shared" si="0"/>
        <v>79170.772039999996</v>
      </c>
      <c r="H165" s="2">
        <f t="shared" si="1"/>
        <v>0.71000000002095476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61243.98</v>
      </c>
      <c r="D166" s="1">
        <f>'PR-RAS'!E170</f>
        <v>47066.57</v>
      </c>
      <c r="E166" s="1">
        <v>0</v>
      </c>
      <c r="F166" s="1">
        <v>0</v>
      </c>
      <c r="G166" s="2">
        <f t="shared" si="0"/>
        <v>25637.2248</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17713.669999999998</v>
      </c>
      <c r="D167" s="1">
        <f>'PR-RAS'!E171</f>
        <v>22714.36</v>
      </c>
      <c r="E167" s="1">
        <v>0</v>
      </c>
      <c r="F167" s="1">
        <v>0</v>
      </c>
      <c r="G167" s="2">
        <f t="shared" si="0"/>
        <v>10481.63674</v>
      </c>
      <c r="H167" s="2">
        <f t="shared" si="1"/>
        <v>0.69000000000232831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64817.21</v>
      </c>
      <c r="D168" s="1">
        <f>'PR-RAS'!E172</f>
        <v>69124.070000000007</v>
      </c>
      <c r="E168" s="1">
        <v>0</v>
      </c>
      <c r="F168" s="1">
        <v>0</v>
      </c>
      <c r="G168" s="2">
        <f t="shared" si="0"/>
        <v>33911.91345</v>
      </c>
      <c r="H168" s="2">
        <f t="shared" si="1"/>
        <v>0.2800000000061118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4930.05</v>
      </c>
      <c r="D169" s="1">
        <f>'PR-RAS'!E173</f>
        <v>11492.86</v>
      </c>
      <c r="E169" s="1">
        <v>0</v>
      </c>
      <c r="F169" s="1">
        <v>0</v>
      </c>
      <c r="G169" s="2">
        <f t="shared" si="0"/>
        <v>4689.8493600000002</v>
      </c>
      <c r="H169" s="2">
        <f t="shared" si="1"/>
        <v>0.18999999999959982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8032.4</v>
      </c>
      <c r="D170" s="1">
        <f>'PR-RAS'!E174</f>
        <v>6318.64</v>
      </c>
      <c r="E170" s="1">
        <v>0</v>
      </c>
      <c r="F170" s="1">
        <v>0</v>
      </c>
      <c r="G170" s="2">
        <f t="shared" si="0"/>
        <v>3493.1759200000001</v>
      </c>
      <c r="H170" s="2">
        <f t="shared" si="1"/>
        <v>0.75999999999930878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2824.42</v>
      </c>
      <c r="D172" s="1">
        <f>'PR-RAS'!E176</f>
        <v>4876.9399999999996</v>
      </c>
      <c r="E172" s="1">
        <v>0</v>
      </c>
      <c r="F172" s="1">
        <v>0</v>
      </c>
      <c r="G172" s="2">
        <f t="shared" si="0"/>
        <v>2150.8892999999998</v>
      </c>
      <c r="H172" s="2">
        <f t="shared" si="1"/>
        <v>0.48000000000047294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1633160.5699999998</v>
      </c>
      <c r="D173" s="1">
        <f>'PR-RAS'!E177</f>
        <v>2685834.7</v>
      </c>
      <c r="E173" s="1">
        <v>0</v>
      </c>
      <c r="F173" s="1">
        <v>0</v>
      </c>
      <c r="G173" s="2">
        <f t="shared" si="0"/>
        <v>1204830.7548400001</v>
      </c>
      <c r="H173" s="2">
        <f t="shared" si="1"/>
        <v>0.72999999998137355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869155.22</v>
      </c>
      <c r="D174" s="1">
        <f>'PR-RAS'!E178</f>
        <v>1728587.69</v>
      </c>
      <c r="E174" s="1">
        <v>0</v>
      </c>
      <c r="F174" s="1">
        <v>0</v>
      </c>
      <c r="G174" s="2">
        <f t="shared" si="0"/>
        <v>748455.19379999989</v>
      </c>
      <c r="H174" s="2">
        <f t="shared" si="1"/>
        <v>0.53000000002793968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30396.42</v>
      </c>
      <c r="D175" s="1">
        <f>'PR-RAS'!E179</f>
        <v>37147.760000000002</v>
      </c>
      <c r="E175" s="1">
        <v>0</v>
      </c>
      <c r="F175" s="1">
        <v>0</v>
      </c>
      <c r="G175" s="2">
        <f t="shared" si="0"/>
        <v>18216.397559999998</v>
      </c>
      <c r="H175" s="2">
        <f t="shared" si="1"/>
        <v>0.6599999999962165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146403.22</v>
      </c>
      <c r="D176" s="1">
        <f>'PR-RAS'!E180</f>
        <v>172480.43</v>
      </c>
      <c r="E176" s="1">
        <v>0</v>
      </c>
      <c r="F176" s="1">
        <v>0</v>
      </c>
      <c r="G176" s="2">
        <f t="shared" si="0"/>
        <v>85988.713999999993</v>
      </c>
      <c r="H176" s="2">
        <f t="shared" si="1"/>
        <v>0.64999999999417923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11308.3</v>
      </c>
      <c r="D177" s="1">
        <f>'PR-RAS'!E181</f>
        <v>13025.02</v>
      </c>
      <c r="E177" s="1">
        <v>0</v>
      </c>
      <c r="F177" s="1">
        <v>0</v>
      </c>
      <c r="G177" s="2">
        <f t="shared" si="0"/>
        <v>6575.0678399999988</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68669.42</v>
      </c>
      <c r="D178" s="1">
        <f>'PR-RAS'!E182</f>
        <v>103940.45</v>
      </c>
      <c r="E178" s="1">
        <v>0</v>
      </c>
      <c r="F178" s="1">
        <v>0</v>
      </c>
      <c r="G178" s="2">
        <f t="shared" si="0"/>
        <v>48949.406640000001</v>
      </c>
      <c r="H178" s="2">
        <f t="shared" si="1"/>
        <v>0.86999999999534339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73117.509999999995</v>
      </c>
      <c r="D179" s="1">
        <f>'PR-RAS'!E183</f>
        <v>80612.69</v>
      </c>
      <c r="E179" s="1">
        <v>0</v>
      </c>
      <c r="F179" s="1">
        <v>0</v>
      </c>
      <c r="G179" s="2">
        <f t="shared" si="0"/>
        <v>41713.034420000004</v>
      </c>
      <c r="H179" s="2">
        <f t="shared" si="1"/>
        <v>0.80000000000291038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68379.22</v>
      </c>
      <c r="D180" s="1">
        <f>'PR-RAS'!E184</f>
        <v>176952.69</v>
      </c>
      <c r="E180" s="1">
        <v>0</v>
      </c>
      <c r="F180" s="1">
        <v>0</v>
      </c>
      <c r="G180" s="2">
        <f t="shared" si="0"/>
        <v>75588.943399999989</v>
      </c>
      <c r="H180" s="2">
        <f t="shared" si="1"/>
        <v>0.52999999999883585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67052.98</v>
      </c>
      <c r="D181" s="1">
        <f>'PR-RAS'!E185</f>
        <v>126694.06</v>
      </c>
      <c r="E181" s="1">
        <v>0</v>
      </c>
      <c r="F181" s="1">
        <v>0</v>
      </c>
      <c r="G181" s="2">
        <f t="shared" si="0"/>
        <v>57679.397999999994</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298678.28000000003</v>
      </c>
      <c r="D182" s="1">
        <f>'PR-RAS'!E186</f>
        <v>246393.91</v>
      </c>
      <c r="E182" s="1">
        <v>0</v>
      </c>
      <c r="F182" s="1">
        <v>0</v>
      </c>
      <c r="G182" s="2">
        <f t="shared" si="0"/>
        <v>143255.36410000001</v>
      </c>
      <c r="H182" s="2">
        <f t="shared" si="1"/>
        <v>0.37000000002444722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71076.69</v>
      </c>
      <c r="D183" s="1">
        <f>'PR-RAS'!E187</f>
        <v>92730.85</v>
      </c>
      <c r="E183" s="1">
        <v>0</v>
      </c>
      <c r="F183" s="1">
        <v>0</v>
      </c>
      <c r="G183" s="2">
        <f t="shared" si="0"/>
        <v>46689.986980000001</v>
      </c>
      <c r="H183" s="2">
        <f t="shared" si="1"/>
        <v>0.45999999999185093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204722.86</v>
      </c>
      <c r="D184" s="1">
        <f>'PR-RAS'!E188</f>
        <v>265673.25</v>
      </c>
      <c r="E184" s="1">
        <v>0</v>
      </c>
      <c r="F184" s="1">
        <v>0</v>
      </c>
      <c r="G184" s="2">
        <f t="shared" si="0"/>
        <v>134700.69287999999</v>
      </c>
      <c r="H184" s="2">
        <f t="shared" si="1"/>
        <v>0.39000000001396984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63434.85</v>
      </c>
      <c r="D185" s="1">
        <f>'PR-RAS'!E189</f>
        <v>53201.81</v>
      </c>
      <c r="E185" s="1">
        <v>0</v>
      </c>
      <c r="F185" s="1">
        <v>0</v>
      </c>
      <c r="G185" s="2">
        <f t="shared" si="0"/>
        <v>31250.278480000001</v>
      </c>
      <c r="H185" s="2">
        <f t="shared" si="1"/>
        <v>0.3400000000037835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7318.5</v>
      </c>
      <c r="D186" s="1">
        <f>'PR-RAS'!E190</f>
        <v>6739.54</v>
      </c>
      <c r="E186" s="1">
        <v>0</v>
      </c>
      <c r="F186" s="1">
        <v>0</v>
      </c>
      <c r="G186" s="2">
        <f t="shared" si="0"/>
        <v>3847.5523000000003</v>
      </c>
      <c r="H186" s="2">
        <f t="shared" si="1"/>
        <v>0.96000000000003638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24353.64</v>
      </c>
      <c r="D187" s="1">
        <f>'PR-RAS'!E191</f>
        <v>38053.01</v>
      </c>
      <c r="E187" s="1">
        <v>0</v>
      </c>
      <c r="F187" s="1">
        <v>0</v>
      </c>
      <c r="G187" s="2">
        <f t="shared" si="0"/>
        <v>18685.496760000002</v>
      </c>
      <c r="H187" s="2">
        <f t="shared" si="1"/>
        <v>0.37000000000261934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8845</v>
      </c>
      <c r="D188" s="1">
        <f>'PR-RAS'!E192</f>
        <v>11801.83</v>
      </c>
      <c r="E188" s="1">
        <v>0</v>
      </c>
      <c r="F188" s="1">
        <v>0</v>
      </c>
      <c r="G188" s="2">
        <f t="shared" si="0"/>
        <v>6067.8994199999997</v>
      </c>
      <c r="H188" s="2">
        <f t="shared" si="1"/>
        <v>0.17000000000007276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15253.26</v>
      </c>
      <c r="D189" s="1">
        <f>'PR-RAS'!E193</f>
        <v>20916.560000000001</v>
      </c>
      <c r="E189" s="1">
        <v>0</v>
      </c>
      <c r="F189" s="1">
        <v>0</v>
      </c>
      <c r="G189" s="2">
        <f t="shared" si="0"/>
        <v>10732.239440000001</v>
      </c>
      <c r="H189" s="2">
        <f t="shared" si="1"/>
        <v>0.69999999999890861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10339.94</v>
      </c>
      <c r="D190" s="1">
        <f>'PR-RAS'!E194</f>
        <v>3483.98</v>
      </c>
      <c r="E190" s="1">
        <v>0</v>
      </c>
      <c r="F190" s="1">
        <v>0</v>
      </c>
      <c r="G190" s="2">
        <f t="shared" si="0"/>
        <v>3271.1931000000004</v>
      </c>
      <c r="H190" s="2">
        <f t="shared" si="1"/>
        <v>7.9999999999472493E-2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75177.67</v>
      </c>
      <c r="D191" s="1">
        <f>'PR-RAS'!E195</f>
        <v>131476.51999999999</v>
      </c>
      <c r="E191" s="1">
        <v>0</v>
      </c>
      <c r="F191" s="1">
        <v>0</v>
      </c>
      <c r="G191" s="2">
        <f t="shared" si="0"/>
        <v>64244.834899999994</v>
      </c>
      <c r="H191" s="2">
        <f t="shared" si="1"/>
        <v>0.81000000001222361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182061.18</v>
      </c>
      <c r="D192" s="1">
        <f>'PR-RAS'!E196</f>
        <v>150172.68</v>
      </c>
      <c r="E192" s="1">
        <v>0</v>
      </c>
      <c r="F192" s="1">
        <v>0</v>
      </c>
      <c r="G192" s="2">
        <f t="shared" si="0"/>
        <v>92139.649139999994</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146982.54</v>
      </c>
      <c r="D198" s="1">
        <f>'PR-RAS'!E202</f>
        <v>127074.34</v>
      </c>
      <c r="E198" s="1">
        <v>0</v>
      </c>
      <c r="F198" s="1">
        <v>0</v>
      </c>
      <c r="G198" s="2">
        <f t="shared" si="0"/>
        <v>79022.850340000005</v>
      </c>
      <c r="H198" s="2">
        <f t="shared" si="1"/>
        <v>0.79999999998835847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146982.54</v>
      </c>
      <c r="D201" s="1">
        <f>'PR-RAS'!E205</f>
        <v>127074.34</v>
      </c>
      <c r="E201" s="1">
        <v>0</v>
      </c>
      <c r="F201" s="1">
        <v>0</v>
      </c>
      <c r="G201" s="2">
        <f t="shared" si="0"/>
        <v>80226.244000000006</v>
      </c>
      <c r="H201" s="2">
        <f t="shared" si="1"/>
        <v>0.79999999998835847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35078.639999999999</v>
      </c>
      <c r="D206" s="1">
        <f>'PR-RAS'!E210</f>
        <v>23098.34</v>
      </c>
      <c r="E206" s="1">
        <v>0</v>
      </c>
      <c r="F206" s="1">
        <v>0</v>
      </c>
      <c r="G206" s="2">
        <f t="shared" si="0"/>
        <v>16661.440600000002</v>
      </c>
      <c r="H206" s="2">
        <f t="shared" si="1"/>
        <v>0.7000000000007276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34956.769999999997</v>
      </c>
      <c r="D207" s="1">
        <f>'PR-RAS'!E211</f>
        <v>23034.81</v>
      </c>
      <c r="E207" s="1">
        <v>0</v>
      </c>
      <c r="F207" s="1">
        <v>0</v>
      </c>
      <c r="G207" s="2">
        <f t="shared" si="0"/>
        <v>16691.43634</v>
      </c>
      <c r="H207" s="2">
        <f t="shared" si="1"/>
        <v>0.42000000000189175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115.23</v>
      </c>
      <c r="D209" s="1">
        <f>'PR-RAS'!E213</f>
        <v>63.53</v>
      </c>
      <c r="E209" s="1">
        <v>0</v>
      </c>
      <c r="F209" s="1">
        <v>0</v>
      </c>
      <c r="G209" s="2">
        <f t="shared" si="0"/>
        <v>50.396320000000003</v>
      </c>
      <c r="H209" s="2">
        <f t="shared" si="1"/>
        <v>0.70000000000000284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6.64</v>
      </c>
      <c r="D210" s="1">
        <f>'PR-RAS'!E214</f>
        <v>0</v>
      </c>
      <c r="E210" s="1">
        <v>0</v>
      </c>
      <c r="F210" s="1">
        <v>0</v>
      </c>
      <c r="G210" s="2">
        <f t="shared" si="0"/>
        <v>1.3877599999999999</v>
      </c>
      <c r="H210" s="2">
        <f t="shared" si="1"/>
        <v>0.36000000000000032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1351538.45</v>
      </c>
      <c r="D211" s="1">
        <f>'PR-RAS'!E215</f>
        <v>658427.49</v>
      </c>
      <c r="E211" s="1">
        <v>0</v>
      </c>
      <c r="F211" s="1">
        <v>0</v>
      </c>
      <c r="G211" s="2">
        <f t="shared" si="0"/>
        <v>560362.62029999995</v>
      </c>
      <c r="H211" s="2">
        <f t="shared" si="1"/>
        <v>0.93999999994412065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1351538.45</v>
      </c>
      <c r="D215" s="1">
        <f>'PR-RAS'!E219</f>
        <v>658427.49</v>
      </c>
      <c r="E215" s="1">
        <v>0</v>
      </c>
      <c r="F215" s="1">
        <v>0</v>
      </c>
      <c r="G215" s="2">
        <f t="shared" si="0"/>
        <v>571036.19401999994</v>
      </c>
      <c r="H215" s="2">
        <f t="shared" si="1"/>
        <v>0.93999999994412065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1911.76</v>
      </c>
      <c r="D216" s="1">
        <f>'PR-RAS'!E220</f>
        <v>0</v>
      </c>
      <c r="E216" s="1">
        <v>0</v>
      </c>
      <c r="F216" s="1">
        <v>0</v>
      </c>
      <c r="G216" s="2">
        <f t="shared" si="0"/>
        <v>411.02839999999998</v>
      </c>
      <c r="H216" s="2">
        <f t="shared" si="1"/>
        <v>0.24000000000000909</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227356.9</v>
      </c>
      <c r="D217" s="1">
        <f>'PR-RAS'!E221</f>
        <v>167318.20000000001</v>
      </c>
      <c r="E217" s="1">
        <v>0</v>
      </c>
      <c r="F217" s="1">
        <v>0</v>
      </c>
      <c r="G217" s="2">
        <f t="shared" si="0"/>
        <v>121390.5528</v>
      </c>
      <c r="H217" s="2">
        <f t="shared" si="1"/>
        <v>0.3000000000174623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1122269.79</v>
      </c>
      <c r="D218" s="1">
        <f>'PR-RAS'!E222</f>
        <v>491109.29</v>
      </c>
      <c r="E218" s="1">
        <v>0</v>
      </c>
      <c r="F218" s="1">
        <v>0</v>
      </c>
      <c r="G218" s="2">
        <f t="shared" si="0"/>
        <v>456673.97629000002</v>
      </c>
      <c r="H218" s="2">
        <f t="shared" si="1"/>
        <v>0.49999999994179234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12223561.559999999</v>
      </c>
      <c r="D220" s="1">
        <f>'PR-RAS'!E224</f>
        <v>7313715.9000000004</v>
      </c>
      <c r="E220" s="1">
        <v>0</v>
      </c>
      <c r="F220" s="1">
        <v>0</v>
      </c>
      <c r="G220" s="2">
        <f t="shared" si="0"/>
        <v>5880367.5458399998</v>
      </c>
      <c r="H220" s="2">
        <f t="shared" si="1"/>
        <v>0.54000000096857548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4214642.95</v>
      </c>
      <c r="D227" s="1">
        <f>'PR-RAS'!E231</f>
        <v>101078.28</v>
      </c>
      <c r="E227" s="1">
        <v>0</v>
      </c>
      <c r="F227" s="1">
        <v>0</v>
      </c>
      <c r="G227" s="2">
        <f t="shared" si="0"/>
        <v>998196.68926000001</v>
      </c>
      <c r="H227" s="2">
        <f t="shared" si="1"/>
        <v>0.32999999981257133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3920052.29</v>
      </c>
      <c r="D228" s="1">
        <f>'PR-RAS'!E232</f>
        <v>101078.28</v>
      </c>
      <c r="E228" s="1">
        <v>0</v>
      </c>
      <c r="F228" s="1">
        <v>0</v>
      </c>
      <c r="G228" s="2">
        <f t="shared" si="0"/>
        <v>935741.40895000007</v>
      </c>
      <c r="H228" s="2">
        <f t="shared" si="1"/>
        <v>0.57000000003608875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294590.65999999997</v>
      </c>
      <c r="D229" s="1">
        <f>'PR-RAS'!E233</f>
        <v>0</v>
      </c>
      <c r="E229" s="1">
        <v>0</v>
      </c>
      <c r="F229" s="1">
        <v>0</v>
      </c>
      <c r="G229" s="2">
        <f t="shared" si="0"/>
        <v>67166.670480000001</v>
      </c>
      <c r="H229" s="2">
        <f t="shared" si="1"/>
        <v>0.34000000002561137</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35457.18</v>
      </c>
      <c r="D232" s="1">
        <f>'PR-RAS'!E236</f>
        <v>14170.62</v>
      </c>
      <c r="E232" s="1">
        <v>0</v>
      </c>
      <c r="F232" s="1">
        <v>0</v>
      </c>
      <c r="G232" s="2">
        <f t="shared" si="0"/>
        <v>14737.435020000001</v>
      </c>
      <c r="H232" s="2">
        <f t="shared" si="1"/>
        <v>0.55999999999949068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35457.18</v>
      </c>
      <c r="D233" s="1">
        <f>'PR-RAS'!E237</f>
        <v>14170.62</v>
      </c>
      <c r="E233" s="1">
        <v>0</v>
      </c>
      <c r="F233" s="1">
        <v>0</v>
      </c>
      <c r="G233" s="2">
        <f t="shared" si="0"/>
        <v>14801.23344</v>
      </c>
      <c r="H233" s="2">
        <f t="shared" si="1"/>
        <v>0.55999999999949068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7840345.1600000001</v>
      </c>
      <c r="D236" s="1">
        <f>'PR-RAS'!E240</f>
        <v>7198467</v>
      </c>
      <c r="E236" s="1">
        <v>0</v>
      </c>
      <c r="F236" s="1">
        <v>0</v>
      </c>
      <c r="G236" s="2">
        <f t="shared" si="0"/>
        <v>5225760.6025999999</v>
      </c>
      <c r="H236" s="2">
        <f t="shared" si="1"/>
        <v>0.16000000014901161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6011831.7699999996</v>
      </c>
      <c r="D237" s="1">
        <f>'PR-RAS'!E241</f>
        <v>5612370.79</v>
      </c>
      <c r="E237" s="1">
        <v>0</v>
      </c>
      <c r="F237" s="1">
        <v>0</v>
      </c>
      <c r="G237" s="2">
        <f t="shared" si="0"/>
        <v>4067831.3106</v>
      </c>
      <c r="H237" s="2">
        <f t="shared" si="1"/>
        <v>0.44000000040978193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1825676.91</v>
      </c>
      <c r="D238" s="1">
        <f>'PR-RAS'!E242</f>
        <v>1495687.04</v>
      </c>
      <c r="E238" s="1">
        <v>0</v>
      </c>
      <c r="F238" s="1">
        <v>0</v>
      </c>
      <c r="G238" s="2">
        <f t="shared" si="0"/>
        <v>1141641.0846299999</v>
      </c>
      <c r="H238" s="2">
        <f t="shared" si="1"/>
        <v>0.13000000012107193</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2836.48</v>
      </c>
      <c r="D239" s="1">
        <f>'PR-RAS'!E243</f>
        <v>90409.17</v>
      </c>
      <c r="E239" s="1">
        <v>0</v>
      </c>
      <c r="F239" s="1">
        <v>0</v>
      </c>
      <c r="G239" s="2">
        <f t="shared" si="0"/>
        <v>43709.847159999998</v>
      </c>
      <c r="H239" s="2">
        <f t="shared" si="1"/>
        <v>0.64999999999827196</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133116.26999999999</v>
      </c>
      <c r="D240" s="1">
        <f>'PR-RAS'!E244</f>
        <v>0</v>
      </c>
      <c r="E240" s="1">
        <v>0</v>
      </c>
      <c r="F240" s="1">
        <v>0</v>
      </c>
      <c r="G240" s="2">
        <f t="shared" si="0"/>
        <v>31814.788529999998</v>
      </c>
      <c r="H240" s="2">
        <f t="shared" si="1"/>
        <v>0.26999999998952262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133116.26999999999</v>
      </c>
      <c r="D241" s="1">
        <f>'PR-RAS'!E245</f>
        <v>0</v>
      </c>
      <c r="E241" s="1">
        <v>0</v>
      </c>
      <c r="F241" s="1">
        <v>0</v>
      </c>
      <c r="G241" s="2">
        <f t="shared" si="0"/>
        <v>31947.904799999997</v>
      </c>
      <c r="H241" s="2">
        <f t="shared" si="1"/>
        <v>0.26999999998952262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4152498.62</v>
      </c>
      <c r="D248" s="1">
        <f>'PR-RAS'!E252</f>
        <v>4279827.95</v>
      </c>
      <c r="E248" s="1">
        <v>0</v>
      </c>
      <c r="F248" s="1">
        <v>0</v>
      </c>
      <c r="G248" s="2">
        <f t="shared" si="0"/>
        <v>3139902.1664399998</v>
      </c>
      <c r="H248" s="2">
        <f t="shared" si="1"/>
        <v>0.42999999970197678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4152498.62</v>
      </c>
      <c r="D255" s="1">
        <f>'PR-RAS'!E259</f>
        <v>4279827.95</v>
      </c>
      <c r="E255" s="1">
        <v>0</v>
      </c>
      <c r="F255" s="1">
        <v>0</v>
      </c>
      <c r="G255" s="2">
        <f t="shared" si="0"/>
        <v>3228887.2480799998</v>
      </c>
      <c r="H255" s="2">
        <f t="shared" si="1"/>
        <v>0.42999999970197678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642119.28</v>
      </c>
      <c r="D256" s="1">
        <f>'PR-RAS'!E260</f>
        <v>769325.01</v>
      </c>
      <c r="E256" s="1">
        <v>0</v>
      </c>
      <c r="F256" s="1">
        <v>0</v>
      </c>
      <c r="G256" s="2">
        <f t="shared" si="0"/>
        <v>556096.17149999994</v>
      </c>
      <c r="H256" s="2">
        <f t="shared" si="1"/>
        <v>0.2900000000372529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3454138.84</v>
      </c>
      <c r="D257" s="1">
        <f>'PR-RAS'!E261</f>
        <v>3510382.94</v>
      </c>
      <c r="E257" s="1">
        <v>0</v>
      </c>
      <c r="F257" s="1">
        <v>0</v>
      </c>
      <c r="G257" s="2">
        <f t="shared" si="0"/>
        <v>2681575.6083199997</v>
      </c>
      <c r="H257" s="2">
        <f t="shared" si="1"/>
        <v>0.22000000020489097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56240.5</v>
      </c>
      <c r="D258" s="1">
        <f>'PR-RAS'!E262</f>
        <v>120</v>
      </c>
      <c r="E258" s="1">
        <v>0</v>
      </c>
      <c r="F258" s="1">
        <v>0</v>
      </c>
      <c r="G258" s="2">
        <f t="shared" si="0"/>
        <v>14515.488499999999</v>
      </c>
      <c r="H258" s="2">
        <f t="shared" si="1"/>
        <v>0.5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971787.63</v>
      </c>
      <c r="D259" s="1">
        <f>'PR-RAS'!E263</f>
        <v>1570988.37</v>
      </c>
      <c r="E259" s="1">
        <v>0</v>
      </c>
      <c r="F259" s="1">
        <v>0</v>
      </c>
      <c r="G259" s="2">
        <f t="shared" si="0"/>
        <v>1061351.2074599999</v>
      </c>
      <c r="H259" s="2">
        <f t="shared" si="1"/>
        <v>0.7400000001071021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954533.63</v>
      </c>
      <c r="D260" s="1">
        <f>'PR-RAS'!E264</f>
        <v>1238488.3700000001</v>
      </c>
      <c r="E260" s="1">
        <v>0</v>
      </c>
      <c r="F260" s="1">
        <v>0</v>
      </c>
      <c r="G260" s="2">
        <f t="shared" si="0"/>
        <v>888761.18583000009</v>
      </c>
      <c r="H260" s="2">
        <f t="shared" si="1"/>
        <v>0.7400000001071021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954033.63</v>
      </c>
      <c r="D261" s="1">
        <f>'PR-RAS'!E265</f>
        <v>1233944.1100000001</v>
      </c>
      <c r="E261" s="1">
        <v>0</v>
      </c>
      <c r="F261" s="1">
        <v>0</v>
      </c>
      <c r="G261" s="2">
        <f t="shared" si="0"/>
        <v>889699.6810000001</v>
      </c>
      <c r="H261" s="2">
        <f t="shared" si="1"/>
        <v>0.48000000009778887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500</v>
      </c>
      <c r="D262" s="1">
        <f>'PR-RAS'!E266</f>
        <v>4544.26</v>
      </c>
      <c r="E262" s="1">
        <v>0</v>
      </c>
      <c r="F262" s="1">
        <v>0</v>
      </c>
      <c r="G262" s="2">
        <f t="shared" si="0"/>
        <v>2502.6037200000001</v>
      </c>
      <c r="H262" s="2">
        <f t="shared" si="1"/>
        <v>0.26000000000021828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17254</v>
      </c>
      <c r="D264" s="1">
        <f>'PR-RAS'!E268</f>
        <v>12500</v>
      </c>
      <c r="E264" s="1">
        <v>0</v>
      </c>
      <c r="F264" s="1">
        <v>0</v>
      </c>
      <c r="G264" s="2">
        <f t="shared" si="0"/>
        <v>11112.802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17254</v>
      </c>
      <c r="D265" s="1">
        <f>'PR-RAS'!E269</f>
        <v>12500</v>
      </c>
      <c r="E265" s="1">
        <v>0</v>
      </c>
      <c r="F265" s="1">
        <v>0</v>
      </c>
      <c r="G265" s="2">
        <f t="shared" ref="G265:G521" si="8">(B265/1000)*(C265*1+D265*2)</f>
        <v>11155.056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320000</v>
      </c>
      <c r="E275" s="1">
        <v>0</v>
      </c>
      <c r="F275" s="1">
        <v>0</v>
      </c>
      <c r="G275" s="2">
        <f t="shared" si="8"/>
        <v>175360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320000</v>
      </c>
      <c r="E276" s="1">
        <v>0</v>
      </c>
      <c r="F276" s="1">
        <v>0</v>
      </c>
      <c r="G276" s="2">
        <f t="shared" si="8"/>
        <v>176000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23751775.059999999</v>
      </c>
      <c r="D285" s="1">
        <f>'PR-RAS'!E289</f>
        <v>20757869.680000003</v>
      </c>
      <c r="E285" s="1">
        <v>0</v>
      </c>
      <c r="F285" s="1">
        <v>0</v>
      </c>
      <c r="G285" s="2">
        <f t="shared" si="8"/>
        <v>18535974.095279999</v>
      </c>
      <c r="H285" s="2">
        <f t="shared" si="9"/>
        <v>0.37999999523162842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4431427.429999996</v>
      </c>
      <c r="E286" s="1">
        <v>0</v>
      </c>
      <c r="F286" s="1">
        <v>0</v>
      </c>
      <c r="G286" s="2">
        <f t="shared" si="8"/>
        <v>2525913.6350999973</v>
      </c>
      <c r="H286" s="2">
        <f t="shared" si="9"/>
        <v>0.42999999597668648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1117414.2899999991</v>
      </c>
      <c r="D287" s="1">
        <f>'PR-RAS'!E291</f>
        <v>0</v>
      </c>
      <c r="E287" s="1">
        <v>0</v>
      </c>
      <c r="F287" s="1">
        <v>0</v>
      </c>
      <c r="G287" s="2">
        <f t="shared" si="8"/>
        <v>319580.48693999974</v>
      </c>
      <c r="H287" s="2">
        <f t="shared" si="9"/>
        <v>0.28999999910593033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4663630.3600000003</v>
      </c>
      <c r="D288" s="1">
        <f>'PR-RAS'!E292</f>
        <v>877251.64</v>
      </c>
      <c r="E288" s="1">
        <v>0</v>
      </c>
      <c r="F288" s="1">
        <v>0</v>
      </c>
      <c r="G288" s="2">
        <f t="shared" si="8"/>
        <v>1842004.3546800001</v>
      </c>
      <c r="H288" s="2">
        <f t="shared" si="9"/>
        <v>0.72000000032130629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330425.96000000002</v>
      </c>
      <c r="D290" s="1">
        <f>'PR-RAS'!E294</f>
        <v>332998.56</v>
      </c>
      <c r="E290" s="1">
        <v>0</v>
      </c>
      <c r="F290" s="1">
        <v>0</v>
      </c>
      <c r="G290" s="2">
        <f t="shared" si="8"/>
        <v>287966.27012</v>
      </c>
      <c r="H290" s="2">
        <f t="shared" si="9"/>
        <v>0.47999999998137355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2776.33</v>
      </c>
      <c r="D291" s="1">
        <f>'PR-RAS'!E295</f>
        <v>2852.63</v>
      </c>
      <c r="E291" s="1">
        <v>0</v>
      </c>
      <c r="F291" s="1">
        <v>0</v>
      </c>
      <c r="G291" s="2">
        <f t="shared" si="8"/>
        <v>2459.6610999999998</v>
      </c>
      <c r="H291" s="2">
        <f t="shared" si="9"/>
        <v>0.6999999999998181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43139.03</v>
      </c>
      <c r="D293" s="1">
        <f>'PR-RAS'!E298</f>
        <v>30935.84</v>
      </c>
      <c r="E293" s="1">
        <v>0</v>
      </c>
      <c r="F293" s="1">
        <v>0</v>
      </c>
      <c r="G293" s="2">
        <f t="shared" si="8"/>
        <v>30663.127319999996</v>
      </c>
      <c r="H293" s="2">
        <f t="shared" si="9"/>
        <v>0.18999999999869033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43139.03</v>
      </c>
      <c r="D294" s="1">
        <f>'PR-RAS'!E299</f>
        <v>30790.84</v>
      </c>
      <c r="E294" s="1">
        <v>0</v>
      </c>
      <c r="F294" s="1">
        <v>0</v>
      </c>
      <c r="G294" s="2">
        <f t="shared" si="8"/>
        <v>30683.168029999997</v>
      </c>
      <c r="H294" s="2">
        <f t="shared" si="9"/>
        <v>0.18999999999869033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43139.03</v>
      </c>
      <c r="D295" s="1">
        <f>'PR-RAS'!E300</f>
        <v>30790.84</v>
      </c>
      <c r="E295" s="1">
        <v>0</v>
      </c>
      <c r="F295" s="1">
        <v>0</v>
      </c>
      <c r="G295" s="2">
        <f t="shared" si="8"/>
        <v>30787.888739999995</v>
      </c>
      <c r="H295" s="2">
        <f t="shared" si="9"/>
        <v>0.18999999999869033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43139.03</v>
      </c>
      <c r="D296" s="1">
        <f>'PR-RAS'!E301</f>
        <v>30790.84</v>
      </c>
      <c r="E296" s="1">
        <v>0</v>
      </c>
      <c r="F296" s="1">
        <v>0</v>
      </c>
      <c r="G296" s="2">
        <f t="shared" si="8"/>
        <v>30892.609449999996</v>
      </c>
      <c r="H296" s="2">
        <f t="shared" si="9"/>
        <v>0.18999999999869033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145</v>
      </c>
      <c r="E306" s="1">
        <v>0</v>
      </c>
      <c r="F306" s="1">
        <v>0</v>
      </c>
      <c r="G306" s="2">
        <f t="shared" si="8"/>
        <v>88.45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145</v>
      </c>
      <c r="E312" s="1">
        <v>0</v>
      </c>
      <c r="F312" s="1">
        <v>0</v>
      </c>
      <c r="G312" s="2">
        <f t="shared" si="8"/>
        <v>90.19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145</v>
      </c>
      <c r="E314" s="1">
        <v>0</v>
      </c>
      <c r="F314" s="1">
        <v>0</v>
      </c>
      <c r="G314" s="2">
        <f t="shared" si="8"/>
        <v>90.77</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283483.07999999996</v>
      </c>
      <c r="D345" s="1">
        <f>'PR-RAS'!E350</f>
        <v>1455320.3000000003</v>
      </c>
      <c r="E345" s="1">
        <v>0</v>
      </c>
      <c r="F345" s="1">
        <v>0</v>
      </c>
      <c r="G345" s="2">
        <f t="shared" si="8"/>
        <v>1098778.5459200002</v>
      </c>
      <c r="H345" s="2">
        <f t="shared" si="9"/>
        <v>0.38000000023748726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2403.13</v>
      </c>
      <c r="D346" s="1">
        <f>'PR-RAS'!E351</f>
        <v>0</v>
      </c>
      <c r="E346" s="1">
        <v>0</v>
      </c>
      <c r="F346" s="1">
        <v>0</v>
      </c>
      <c r="G346" s="2">
        <f t="shared" si="8"/>
        <v>829.07984999999996</v>
      </c>
      <c r="H346" s="2">
        <f t="shared" si="9"/>
        <v>0.13000000000010914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2403.13</v>
      </c>
      <c r="D351" s="1">
        <f>'PR-RAS'!E356</f>
        <v>0</v>
      </c>
      <c r="E351" s="1">
        <v>0</v>
      </c>
      <c r="F351" s="1">
        <v>0</v>
      </c>
      <c r="G351" s="2">
        <f t="shared" si="8"/>
        <v>841.09550000000002</v>
      </c>
      <c r="H351" s="2">
        <f t="shared" si="9"/>
        <v>0.13000000000010914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2403.13</v>
      </c>
      <c r="D354" s="1">
        <f>'PR-RAS'!E359</f>
        <v>0</v>
      </c>
      <c r="E354" s="1">
        <v>0</v>
      </c>
      <c r="F354" s="1">
        <v>0</v>
      </c>
      <c r="G354" s="2">
        <f t="shared" si="8"/>
        <v>848.30489</v>
      </c>
      <c r="H354" s="2">
        <f t="shared" si="9"/>
        <v>0.13000000000010914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103380.34</v>
      </c>
      <c r="D358" s="1">
        <f>'PR-RAS'!E363</f>
        <v>1179894.5400000003</v>
      </c>
      <c r="E358" s="1">
        <v>0</v>
      </c>
      <c r="F358" s="1">
        <v>0</v>
      </c>
      <c r="G358" s="2">
        <f t="shared" si="8"/>
        <v>879351.48294000013</v>
      </c>
      <c r="H358" s="2">
        <f t="shared" si="9"/>
        <v>0.79999999972642399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25500</v>
      </c>
      <c r="D359" s="1">
        <f>'PR-RAS'!E364</f>
        <v>781103.33000000007</v>
      </c>
      <c r="E359" s="1">
        <v>0</v>
      </c>
      <c r="F359" s="1">
        <v>0</v>
      </c>
      <c r="G359" s="2">
        <f t="shared" si="8"/>
        <v>568398.98427999998</v>
      </c>
      <c r="H359" s="2">
        <f t="shared" si="9"/>
        <v>0.33000000007450581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436496.43</v>
      </c>
      <c r="E361" s="1">
        <v>0</v>
      </c>
      <c r="F361" s="1">
        <v>0</v>
      </c>
      <c r="G361" s="2">
        <f t="shared" si="8"/>
        <v>314277.42959999997</v>
      </c>
      <c r="H361" s="2">
        <f t="shared" si="9"/>
        <v>0.42999999999301508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25500</v>
      </c>
      <c r="D363" s="1">
        <f>'PR-RAS'!E368</f>
        <v>344606.9</v>
      </c>
      <c r="E363" s="1">
        <v>0</v>
      </c>
      <c r="F363" s="1">
        <v>0</v>
      </c>
      <c r="G363" s="2">
        <f t="shared" si="8"/>
        <v>258726.39560000002</v>
      </c>
      <c r="H363" s="2">
        <f t="shared" si="9"/>
        <v>9.9999999976716936E-2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77880.34</v>
      </c>
      <c r="D364" s="1">
        <f>'PR-RAS'!E369</f>
        <v>357135.85</v>
      </c>
      <c r="E364" s="1">
        <v>0</v>
      </c>
      <c r="F364" s="1">
        <v>0</v>
      </c>
      <c r="G364" s="2">
        <f t="shared" si="8"/>
        <v>287551.19051999995</v>
      </c>
      <c r="H364" s="2">
        <f t="shared" si="9"/>
        <v>0.4900000000197906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20699.77</v>
      </c>
      <c r="D365" s="1">
        <f>'PR-RAS'!E370</f>
        <v>74832.72</v>
      </c>
      <c r="E365" s="1">
        <v>0</v>
      </c>
      <c r="F365" s="1">
        <v>0</v>
      </c>
      <c r="G365" s="2">
        <f t="shared" si="8"/>
        <v>62012.936439999998</v>
      </c>
      <c r="H365" s="2">
        <f t="shared" si="9"/>
        <v>0.50999999999839929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6243.4</v>
      </c>
      <c r="D366" s="1">
        <f>'PR-RAS'!E371</f>
        <v>4158.5</v>
      </c>
      <c r="E366" s="1">
        <v>0</v>
      </c>
      <c r="F366" s="1">
        <v>0</v>
      </c>
      <c r="G366" s="2">
        <f t="shared" si="8"/>
        <v>5314.5459999999994</v>
      </c>
      <c r="H366" s="2">
        <f t="shared" si="9"/>
        <v>0.8999999999996362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1860.1</v>
      </c>
      <c r="D367" s="1">
        <f>'PR-RAS'!E372</f>
        <v>10373.09</v>
      </c>
      <c r="E367" s="1">
        <v>0</v>
      </c>
      <c r="F367" s="1">
        <v>0</v>
      </c>
      <c r="G367" s="2">
        <f t="shared" si="8"/>
        <v>8273.8984799999998</v>
      </c>
      <c r="H367" s="2">
        <f t="shared" si="9"/>
        <v>0.19000000000005457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1075</v>
      </c>
      <c r="E369" s="1">
        <v>0</v>
      </c>
      <c r="F369" s="1">
        <v>0</v>
      </c>
      <c r="G369" s="2">
        <f t="shared" si="8"/>
        <v>791.19999999999993</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47673.13</v>
      </c>
      <c r="D370" s="1">
        <f>'PR-RAS'!E375</f>
        <v>0</v>
      </c>
      <c r="E370" s="1">
        <v>0</v>
      </c>
      <c r="F370" s="1">
        <v>0</v>
      </c>
      <c r="G370" s="2">
        <f t="shared" si="8"/>
        <v>17591.384969999999</v>
      </c>
      <c r="H370" s="2">
        <f t="shared" si="9"/>
        <v>0.12999999999738066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1403.94</v>
      </c>
      <c r="D371" s="1">
        <f>'PR-RAS'!E376</f>
        <v>266696.53999999998</v>
      </c>
      <c r="E371" s="1">
        <v>0</v>
      </c>
      <c r="F371" s="1">
        <v>0</v>
      </c>
      <c r="G371" s="2">
        <f t="shared" si="8"/>
        <v>197874.89739999996</v>
      </c>
      <c r="H371" s="2">
        <f t="shared" si="9"/>
        <v>0.52000000002090019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41655.360000000001</v>
      </c>
      <c r="E373" s="1">
        <v>0</v>
      </c>
      <c r="F373" s="1">
        <v>0</v>
      </c>
      <c r="G373" s="2">
        <f t="shared" si="8"/>
        <v>30991.58784</v>
      </c>
      <c r="H373" s="2">
        <f t="shared" si="9"/>
        <v>0.36000000000058208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41655.360000000001</v>
      </c>
      <c r="E374" s="1">
        <v>0</v>
      </c>
      <c r="F374" s="1">
        <v>0</v>
      </c>
      <c r="G374" s="2">
        <f t="shared" si="8"/>
        <v>31074.898560000001</v>
      </c>
      <c r="H374" s="2">
        <f t="shared" si="9"/>
        <v>0.36000000000058208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177699.61</v>
      </c>
      <c r="D397" s="1">
        <f>'PR-RAS'!E402</f>
        <v>275425.76</v>
      </c>
      <c r="E397" s="1">
        <v>0</v>
      </c>
      <c r="F397" s="1">
        <v>0</v>
      </c>
      <c r="G397" s="2">
        <f t="shared" si="8"/>
        <v>288506.24748000002</v>
      </c>
      <c r="H397" s="2">
        <f t="shared" si="9"/>
        <v>0.63000000000465661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177699.61</v>
      </c>
      <c r="D398" s="1">
        <f>'PR-RAS'!E403</f>
        <v>275425.76</v>
      </c>
      <c r="E398" s="1">
        <v>0</v>
      </c>
      <c r="F398" s="1">
        <v>0</v>
      </c>
      <c r="G398" s="2">
        <f t="shared" si="8"/>
        <v>289234.79861</v>
      </c>
      <c r="H398" s="2">
        <f t="shared" si="9"/>
        <v>0.63000000000465661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240344.04999999996</v>
      </c>
      <c r="D403" s="1">
        <f>'PR-RAS'!E408</f>
        <v>1424384.4600000002</v>
      </c>
      <c r="E403" s="1">
        <v>0</v>
      </c>
      <c r="F403" s="1">
        <v>0</v>
      </c>
      <c r="G403" s="2">
        <f t="shared" si="8"/>
        <v>1241823.4139400001</v>
      </c>
      <c r="H403" s="2">
        <f t="shared" si="9"/>
        <v>0.51000000015483238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185715.33</v>
      </c>
      <c r="E404" s="1">
        <v>0</v>
      </c>
      <c r="F404" s="1">
        <v>0</v>
      </c>
      <c r="G404" s="2">
        <f t="shared" si="8"/>
        <v>149686.55598</v>
      </c>
      <c r="H404" s="2">
        <f t="shared" si="9"/>
        <v>0.32999999998719431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2065501.31</v>
      </c>
      <c r="D405" s="1">
        <f>'PR-RAS'!E410</f>
        <v>0</v>
      </c>
      <c r="E405" s="1">
        <v>0</v>
      </c>
      <c r="F405" s="1">
        <v>0</v>
      </c>
      <c r="G405" s="2">
        <f t="shared" si="8"/>
        <v>834462.52924000006</v>
      </c>
      <c r="H405" s="2">
        <f t="shared" si="9"/>
        <v>0.31000000005587935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22677499.800000001</v>
      </c>
      <c r="D407" s="1">
        <f>'PR-RAS'!E412</f>
        <v>25220232.949999999</v>
      </c>
      <c r="E407" s="1">
        <v>0</v>
      </c>
      <c r="F407" s="1">
        <v>0</v>
      </c>
      <c r="G407" s="2">
        <f t="shared" si="8"/>
        <v>29685894.074200004</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24035258.139999997</v>
      </c>
      <c r="D408" s="1">
        <f>'PR-RAS'!E413</f>
        <v>22213189.980000004</v>
      </c>
      <c r="E408" s="1">
        <v>0</v>
      </c>
      <c r="F408" s="1">
        <v>0</v>
      </c>
      <c r="G408" s="2">
        <f t="shared" si="8"/>
        <v>27863886.706700001</v>
      </c>
      <c r="H408" s="2">
        <f t="shared" si="9"/>
        <v>0.15999999269843102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3007042.9699999951</v>
      </c>
      <c r="E409" s="1">
        <v>0</v>
      </c>
      <c r="F409" s="1">
        <v>0</v>
      </c>
      <c r="G409" s="2">
        <f t="shared" si="8"/>
        <v>2453747.0635199957</v>
      </c>
      <c r="H409" s="2">
        <f t="shared" si="9"/>
        <v>3.0000004917383194E-2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1357758.3399999961</v>
      </c>
      <c r="D410" s="1">
        <f>'PR-RAS'!E415</f>
        <v>0</v>
      </c>
      <c r="E410" s="1">
        <v>0</v>
      </c>
      <c r="F410" s="1">
        <v>0</v>
      </c>
      <c r="G410" s="2">
        <f t="shared" si="8"/>
        <v>555323.16105999833</v>
      </c>
      <c r="H410" s="2">
        <f t="shared" si="9"/>
        <v>0.33999999612569809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2598129.0500000003</v>
      </c>
      <c r="D411" s="1">
        <f>'PR-RAS'!E416</f>
        <v>1062966.97</v>
      </c>
      <c r="E411" s="1">
        <v>0</v>
      </c>
      <c r="F411" s="1">
        <v>0</v>
      </c>
      <c r="G411" s="2">
        <f t="shared" si="8"/>
        <v>1936865.8259000001</v>
      </c>
      <c r="H411" s="2">
        <f t="shared" si="9"/>
        <v>8.000000030733645E-2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330425.96000000002</v>
      </c>
      <c r="D413" s="1">
        <f>'PR-RAS'!E418</f>
        <v>332998.56</v>
      </c>
      <c r="E413" s="1">
        <v>0</v>
      </c>
      <c r="F413" s="1">
        <v>0</v>
      </c>
      <c r="G413" s="2">
        <f t="shared" si="8"/>
        <v>410526.30895999999</v>
      </c>
      <c r="H413" s="2">
        <f t="shared" si="9"/>
        <v>0.47999999998137355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306859.77</v>
      </c>
      <c r="D414" s="1">
        <f>'PR-RAS'!E420</f>
        <v>923.53</v>
      </c>
      <c r="E414" s="1">
        <v>0</v>
      </c>
      <c r="F414" s="1">
        <v>0</v>
      </c>
      <c r="G414" s="2">
        <f t="shared" si="8"/>
        <v>127495.92079</v>
      </c>
      <c r="H414" s="2">
        <f t="shared" si="9"/>
        <v>0.69999999998140083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923.53</v>
      </c>
      <c r="E415" s="1">
        <v>0</v>
      </c>
      <c r="F415" s="1">
        <v>0</v>
      </c>
      <c r="G415" s="2">
        <f t="shared" si="8"/>
        <v>764.68283999999994</v>
      </c>
      <c r="H415" s="2">
        <f t="shared" si="9"/>
        <v>0.47000000000002728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923.53</v>
      </c>
      <c r="E436" s="1">
        <v>0</v>
      </c>
      <c r="F436" s="1">
        <v>0</v>
      </c>
      <c r="G436" s="2">
        <f t="shared" si="8"/>
        <v>803.47109999999998</v>
      </c>
      <c r="H436" s="2">
        <f t="shared" si="9"/>
        <v>0.47000000000002728</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923.53</v>
      </c>
      <c r="E438" s="1">
        <v>0</v>
      </c>
      <c r="F438" s="1">
        <v>0</v>
      </c>
      <c r="G438" s="2">
        <f t="shared" si="8"/>
        <v>807.16521999999998</v>
      </c>
      <c r="H438" s="2">
        <f t="shared" si="9"/>
        <v>0.47000000000002728</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207485.57</v>
      </c>
      <c r="D466" s="1">
        <f>'PR-RAS'!E472</f>
        <v>0</v>
      </c>
      <c r="E466" s="1">
        <v>0</v>
      </c>
      <c r="F466" s="1">
        <v>0</v>
      </c>
      <c r="G466" s="2">
        <f t="shared" si="8"/>
        <v>96480.790050000011</v>
      </c>
      <c r="H466" s="2">
        <f t="shared" si="9"/>
        <v>0.42999999999301508</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207485.57</v>
      </c>
      <c r="D475" s="1">
        <f>'PR-RAS'!E481</f>
        <v>0</v>
      </c>
      <c r="E475" s="1">
        <v>0</v>
      </c>
      <c r="F475" s="1">
        <v>0</v>
      </c>
      <c r="G475" s="2">
        <f t="shared" si="8"/>
        <v>98348.160179999992</v>
      </c>
      <c r="H475" s="2">
        <f t="shared" si="9"/>
        <v>0.42999999999301508</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207485.57</v>
      </c>
      <c r="D476" s="1">
        <f>'PR-RAS'!E482</f>
        <v>0</v>
      </c>
      <c r="E476" s="1">
        <v>0</v>
      </c>
      <c r="F476" s="1">
        <v>0</v>
      </c>
      <c r="G476" s="2">
        <f t="shared" si="8"/>
        <v>98555.645749999996</v>
      </c>
      <c r="H476" s="2">
        <f t="shared" si="9"/>
        <v>0.42999999999301508</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99374.2</v>
      </c>
      <c r="D478" s="1">
        <f>'PR-RAS'!E484</f>
        <v>0</v>
      </c>
      <c r="E478" s="1">
        <v>0</v>
      </c>
      <c r="F478" s="1">
        <v>0</v>
      </c>
      <c r="G478" s="2">
        <f t="shared" si="8"/>
        <v>47401.493399999999</v>
      </c>
      <c r="H478" s="2">
        <f t="shared" si="9"/>
        <v>0.19999999999708962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99374.2</v>
      </c>
      <c r="D501" s="1">
        <f>'PR-RAS'!E507</f>
        <v>0</v>
      </c>
      <c r="E501" s="1">
        <v>0</v>
      </c>
      <c r="F501" s="1">
        <v>0</v>
      </c>
      <c r="G501" s="2">
        <f t="shared" si="8"/>
        <v>49687.1</v>
      </c>
      <c r="H501" s="2">
        <f t="shared" si="9"/>
        <v>0.19999999999708962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99374.2</v>
      </c>
      <c r="D502" s="1">
        <f>'PR-RAS'!E508</f>
        <v>0</v>
      </c>
      <c r="E502" s="1">
        <v>0</v>
      </c>
      <c r="F502" s="1">
        <v>0</v>
      </c>
      <c r="G502" s="2">
        <f t="shared" si="8"/>
        <v>49786.474199999997</v>
      </c>
      <c r="H502" s="2">
        <f t="shared" si="9"/>
        <v>0.19999999999708962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2748120.7600000002</v>
      </c>
      <c r="D522" s="1">
        <f>'PR-RAS'!E528</f>
        <v>671797.36</v>
      </c>
      <c r="E522" s="1">
        <v>0</v>
      </c>
      <c r="F522" s="1">
        <v>0</v>
      </c>
      <c r="G522" s="2">
        <f t="shared" ref="G522:G809" si="10">(B522/1000)*(C522*1+D522*2)</f>
        <v>2131783.7650800003</v>
      </c>
      <c r="H522" s="2">
        <f t="shared" ref="H522:H809" si="11">ABS(C522-ROUND(C522,0))+ABS(D522-ROUND(D522,0))</f>
        <v>0.59999999974388629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64.95</v>
      </c>
      <c r="D574" s="1">
        <f>'PR-RAS'!E580</f>
        <v>0</v>
      </c>
      <c r="E574" s="1">
        <v>0</v>
      </c>
      <c r="F574" s="1">
        <v>0</v>
      </c>
      <c r="G574" s="2">
        <f t="shared" si="10"/>
        <v>37.216349999999998</v>
      </c>
      <c r="H574" s="2">
        <f t="shared" si="11"/>
        <v>4.9999999999997158E-2</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64.95</v>
      </c>
      <c r="D579" s="1">
        <f>'PR-RAS'!E585</f>
        <v>0</v>
      </c>
      <c r="E579" s="1">
        <v>0</v>
      </c>
      <c r="F579" s="1">
        <v>0</v>
      </c>
      <c r="G579" s="2">
        <f t="shared" si="10"/>
        <v>37.5411</v>
      </c>
      <c r="H579" s="2">
        <f t="shared" si="11"/>
        <v>4.9999999999997158E-2</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64.95</v>
      </c>
      <c r="D580" s="1">
        <f>'PR-RAS'!E586</f>
        <v>0</v>
      </c>
      <c r="E580" s="1">
        <v>0</v>
      </c>
      <c r="F580" s="1">
        <v>0</v>
      </c>
      <c r="G580" s="2">
        <f t="shared" si="10"/>
        <v>37.606049999999996</v>
      </c>
      <c r="H580" s="2">
        <f t="shared" si="11"/>
        <v>4.9999999999997158E-2</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2748055.81</v>
      </c>
      <c r="D587" s="1">
        <f>'PR-RAS'!E593</f>
        <v>671797.36</v>
      </c>
      <c r="E587" s="1">
        <v>0</v>
      </c>
      <c r="F587" s="1">
        <v>0</v>
      </c>
      <c r="G587" s="2">
        <f t="shared" si="10"/>
        <v>2397707.2105800002</v>
      </c>
      <c r="H587" s="2">
        <f t="shared" si="11"/>
        <v>0.54999999993015081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2617103.29</v>
      </c>
      <c r="D599" s="1">
        <f>'PR-RAS'!E605</f>
        <v>394137.2</v>
      </c>
      <c r="E599" s="1">
        <v>0</v>
      </c>
      <c r="F599" s="1">
        <v>0</v>
      </c>
      <c r="G599" s="2">
        <f t="shared" si="10"/>
        <v>2036415.8586199998</v>
      </c>
      <c r="H599" s="2">
        <f t="shared" si="11"/>
        <v>0.49000000004889444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2617103.29</v>
      </c>
      <c r="D600" s="1">
        <f>'PR-RAS'!E606</f>
        <v>394137.2</v>
      </c>
      <c r="E600" s="1">
        <v>0</v>
      </c>
      <c r="F600" s="1">
        <v>0</v>
      </c>
      <c r="G600" s="2">
        <f t="shared" si="10"/>
        <v>2039821.2363099998</v>
      </c>
      <c r="H600" s="2">
        <f t="shared" si="11"/>
        <v>0.49000000004889444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130952.52</v>
      </c>
      <c r="D611" s="1">
        <f>'PR-RAS'!E617</f>
        <v>277660.15999999997</v>
      </c>
      <c r="E611" s="1">
        <v>0</v>
      </c>
      <c r="F611" s="1">
        <v>0</v>
      </c>
      <c r="G611" s="2">
        <f t="shared" si="10"/>
        <v>418626.43239999999</v>
      </c>
      <c r="H611" s="2">
        <f t="shared" si="11"/>
        <v>0.63999999997031409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130952.52</v>
      </c>
      <c r="D612" s="1">
        <f>'PR-RAS'!E618</f>
        <v>277660.15999999997</v>
      </c>
      <c r="E612" s="1">
        <v>0</v>
      </c>
      <c r="F612" s="1">
        <v>0</v>
      </c>
      <c r="G612" s="2">
        <f t="shared" si="10"/>
        <v>419312.70523999998</v>
      </c>
      <c r="H612" s="2">
        <f t="shared" si="11"/>
        <v>0.63999999997031409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2441260.9900000002</v>
      </c>
      <c r="D630" s="1">
        <f>'PR-RAS'!E636</f>
        <v>670873.82999999996</v>
      </c>
      <c r="E630" s="1">
        <v>0</v>
      </c>
      <c r="F630" s="1">
        <v>0</v>
      </c>
      <c r="G630" s="2">
        <f t="shared" si="10"/>
        <v>2379512.4408500004</v>
      </c>
      <c r="H630" s="2">
        <f t="shared" si="11"/>
        <v>0.1799999998183921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2271773.08</v>
      </c>
      <c r="D631" s="1">
        <f>'PR-RAS'!E637</f>
        <v>0</v>
      </c>
      <c r="E631" s="1">
        <v>0</v>
      </c>
      <c r="F631" s="1">
        <v>0</v>
      </c>
      <c r="G631" s="2">
        <f t="shared" si="10"/>
        <v>1431217.0404000001</v>
      </c>
      <c r="H631" s="2">
        <f t="shared" si="11"/>
        <v>8.0000000074505806E-2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22984359.57</v>
      </c>
      <c r="D633" s="1">
        <f>'PR-RAS'!E639</f>
        <v>25221156.48</v>
      </c>
      <c r="E633" s="1">
        <v>0</v>
      </c>
      <c r="F633" s="1">
        <v>0</v>
      </c>
      <c r="G633" s="2">
        <f t="shared" si="10"/>
        <v>46405657.038960002</v>
      </c>
      <c r="H633" s="2">
        <f t="shared" si="11"/>
        <v>0.91000000014901161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26783378.899999999</v>
      </c>
      <c r="D634" s="1">
        <f>'PR-RAS'!E640</f>
        <v>22884987.340000004</v>
      </c>
      <c r="E634" s="1">
        <v>0</v>
      </c>
      <c r="F634" s="1">
        <v>0</v>
      </c>
      <c r="G634" s="2">
        <f t="shared" si="10"/>
        <v>45926272.816140011</v>
      </c>
      <c r="H634" s="2">
        <f t="shared" si="11"/>
        <v>0.44000000506639481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2336169.1399999969</v>
      </c>
      <c r="E635" s="1">
        <v>0</v>
      </c>
      <c r="F635" s="1">
        <v>0</v>
      </c>
      <c r="G635" s="2">
        <f t="shared" si="10"/>
        <v>2962262.4695199961</v>
      </c>
      <c r="H635" s="2">
        <f t="shared" si="11"/>
        <v>0.13999999687075615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3799019.3299999982</v>
      </c>
      <c r="D636" s="1">
        <f>'PR-RAS'!E642</f>
        <v>0</v>
      </c>
      <c r="E636" s="1">
        <v>0</v>
      </c>
      <c r="F636" s="1">
        <v>0</v>
      </c>
      <c r="G636" s="2">
        <f t="shared" si="10"/>
        <v>2412377.2745499988</v>
      </c>
      <c r="H636" s="2">
        <f t="shared" si="11"/>
        <v>0.32999999821186066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4869902.1300000008</v>
      </c>
      <c r="D637" s="1">
        <f>'PR-RAS'!E643</f>
        <v>1062966.97</v>
      </c>
      <c r="E637" s="1">
        <v>0</v>
      </c>
      <c r="F637" s="1">
        <v>0</v>
      </c>
      <c r="G637" s="2">
        <f t="shared" si="10"/>
        <v>4449351.7405200005</v>
      </c>
      <c r="H637" s="2">
        <f t="shared" si="11"/>
        <v>0.16000000084750354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1070882.8000000026</v>
      </c>
      <c r="D639" s="1">
        <f>'PR-RAS'!E645</f>
        <v>3399136.1099999966</v>
      </c>
      <c r="E639" s="1">
        <v>0</v>
      </c>
      <c r="F639" s="1">
        <v>0</v>
      </c>
      <c r="G639" s="2">
        <f t="shared" si="10"/>
        <v>5020520.9027599972</v>
      </c>
      <c r="H639" s="2">
        <f t="shared" si="11"/>
        <v>0.30999999400228262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276537.57</v>
      </c>
      <c r="E641" s="1">
        <v>0</v>
      </c>
      <c r="F641" s="1">
        <v>0</v>
      </c>
      <c r="G641" s="2">
        <f t="shared" si="10"/>
        <v>353968.08960000001</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6198286.2999999998</v>
      </c>
      <c r="D642" s="1">
        <f>'PR-RAS'!E649</f>
        <v>1650553.69</v>
      </c>
      <c r="E642" s="1">
        <v>0</v>
      </c>
      <c r="F642" s="1">
        <v>0</v>
      </c>
      <c r="G642" s="2">
        <f t="shared" si="10"/>
        <v>6089111.3488799995</v>
      </c>
      <c r="H642" s="2">
        <f t="shared" si="11"/>
        <v>0.60999999986961484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36026135.170000002</v>
      </c>
      <c r="D643" s="1">
        <f>'PR-RAS'!E650</f>
        <v>26826647.890000001</v>
      </c>
      <c r="E643" s="1">
        <v>0</v>
      </c>
      <c r="F643" s="1">
        <v>0</v>
      </c>
      <c r="G643" s="2">
        <f t="shared" si="10"/>
        <v>57574194.6699</v>
      </c>
      <c r="H643" s="2">
        <f t="shared" si="11"/>
        <v>0.2800000011920929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40573867.780000001</v>
      </c>
      <c r="D644" s="1">
        <f>'PR-RAS'!E651</f>
        <v>23942233.789999999</v>
      </c>
      <c r="E644" s="1">
        <v>0</v>
      </c>
      <c r="F644" s="1">
        <v>0</v>
      </c>
      <c r="G644" s="2">
        <f t="shared" si="10"/>
        <v>56878709.636480004</v>
      </c>
      <c r="H644" s="2">
        <f t="shared" si="11"/>
        <v>0.42999999970197678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1650553.6899999976</v>
      </c>
      <c r="D645" s="1">
        <f>'PR-RAS'!E652</f>
        <v>4534967.7900000028</v>
      </c>
      <c r="E645" s="1">
        <v>0</v>
      </c>
      <c r="F645" s="1">
        <v>0</v>
      </c>
      <c r="G645" s="2">
        <f t="shared" si="10"/>
        <v>6903995.0898800027</v>
      </c>
      <c r="H645" s="2">
        <f t="shared" si="11"/>
        <v>0.51999999955296516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141</v>
      </c>
      <c r="D646" s="1">
        <f>'PR-RAS'!E653</f>
        <v>144</v>
      </c>
      <c r="E646" s="1">
        <v>0</v>
      </c>
      <c r="F646" s="1">
        <v>0</v>
      </c>
      <c r="G646" s="2">
        <f t="shared" si="10"/>
        <v>276.70499999999998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126</v>
      </c>
      <c r="D648" s="1">
        <f>'PR-RAS'!E655</f>
        <v>133</v>
      </c>
      <c r="E648" s="1">
        <v>0</v>
      </c>
      <c r="F648" s="1">
        <v>0</v>
      </c>
      <c r="G648" s="2">
        <f t="shared" si="10"/>
        <v>253.624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1767144.38</v>
      </c>
      <c r="E650" s="1">
        <v>0</v>
      </c>
      <c r="F650" s="1">
        <v>0</v>
      </c>
      <c r="G650" s="2">
        <f t="shared" si="10"/>
        <v>2293753.4052399998</v>
      </c>
      <c r="H650" s="2">
        <f t="shared" si="11"/>
        <v>0.37999999988824129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603795.82999999996</v>
      </c>
      <c r="D652" s="1">
        <f>'PR-RAS'!E659</f>
        <v>663170.84</v>
      </c>
      <c r="E652" s="1">
        <v>0</v>
      </c>
      <c r="F652" s="1">
        <v>0</v>
      </c>
      <c r="G652" s="2">
        <f t="shared" si="10"/>
        <v>1256519.5190099999</v>
      </c>
      <c r="H652" s="2">
        <f t="shared" si="11"/>
        <v>0.33000000007450581</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5059626.33</v>
      </c>
      <c r="D654" s="1">
        <f>'PR-RAS'!E661</f>
        <v>5789287.2199999997</v>
      </c>
      <c r="E654" s="1">
        <v>0</v>
      </c>
      <c r="F654" s="1">
        <v>0</v>
      </c>
      <c r="G654" s="2">
        <f t="shared" si="10"/>
        <v>10864745.102810001</v>
      </c>
      <c r="H654" s="2">
        <f t="shared" si="11"/>
        <v>0.54999999981373549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501361.4</v>
      </c>
      <c r="D658" s="1">
        <f>'PR-RAS'!E665</f>
        <v>631837.18999999994</v>
      </c>
      <c r="E658" s="1">
        <v>0</v>
      </c>
      <c r="F658" s="1">
        <v>0</v>
      </c>
      <c r="G658" s="2">
        <f t="shared" si="10"/>
        <v>1159628.50746</v>
      </c>
      <c r="H658" s="2">
        <f t="shared" si="11"/>
        <v>0.58999999996740371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20400</v>
      </c>
      <c r="E663" s="1">
        <v>0</v>
      </c>
      <c r="F663" s="1">
        <v>0</v>
      </c>
      <c r="G663" s="2">
        <f t="shared" si="10"/>
        <v>27009.600000000002</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20400</v>
      </c>
      <c r="D666" s="1">
        <f>'PR-RAS'!E673</f>
        <v>155438.60999999999</v>
      </c>
      <c r="E666" s="1">
        <v>0</v>
      </c>
      <c r="F666" s="1">
        <v>0</v>
      </c>
      <c r="G666" s="2">
        <f t="shared" si="10"/>
        <v>220299.35129999998</v>
      </c>
      <c r="H666" s="2">
        <f t="shared" si="11"/>
        <v>0.39000000001396984</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698418.36</v>
      </c>
      <c r="D687" s="1">
        <f>'PR-RAS'!E694</f>
        <v>520687.44</v>
      </c>
      <c r="E687" s="1">
        <v>0</v>
      </c>
      <c r="F687" s="1">
        <v>0</v>
      </c>
      <c r="G687" s="2">
        <f t="shared" si="10"/>
        <v>1193498.16264</v>
      </c>
      <c r="H687" s="2">
        <f t="shared" si="11"/>
        <v>0.79999999998835847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377199.58</v>
      </c>
      <c r="D691" s="1">
        <f>'PR-RAS'!E698</f>
        <v>0</v>
      </c>
      <c r="E691" s="1">
        <v>0</v>
      </c>
      <c r="F691" s="1">
        <v>0</v>
      </c>
      <c r="G691" s="2">
        <f t="shared" si="10"/>
        <v>260267.7102</v>
      </c>
      <c r="H691" s="2">
        <f t="shared" si="11"/>
        <v>0.41999999998370185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21073.38</v>
      </c>
      <c r="D709" s="1">
        <f>'PR-RAS'!E716</f>
        <v>18016.02</v>
      </c>
      <c r="E709" s="1">
        <v>0</v>
      </c>
      <c r="F709" s="1">
        <v>0</v>
      </c>
      <c r="G709" s="2">
        <f t="shared" si="10"/>
        <v>40430.637359999993</v>
      </c>
      <c r="H709" s="2">
        <f t="shared" si="11"/>
        <v>0.40000000000145519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11860.06</v>
      </c>
      <c r="D710" s="1">
        <f>'PR-RAS'!E717</f>
        <v>8832.61</v>
      </c>
      <c r="E710" s="1">
        <v>0</v>
      </c>
      <c r="F710" s="1">
        <v>0</v>
      </c>
      <c r="G710" s="2">
        <f t="shared" si="10"/>
        <v>20933.423519999997</v>
      </c>
      <c r="H710" s="2">
        <f t="shared" si="11"/>
        <v>0.44999999999890861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145952.13</v>
      </c>
      <c r="D711" s="1">
        <f>'PR-RAS'!E718</f>
        <v>186659.92</v>
      </c>
      <c r="E711" s="1">
        <v>0</v>
      </c>
      <c r="F711" s="1">
        <v>0</v>
      </c>
      <c r="G711" s="2">
        <f t="shared" si="10"/>
        <v>368683.09870000003</v>
      </c>
      <c r="H711" s="2">
        <f t="shared" si="11"/>
        <v>0.20999999999185093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8233.92</v>
      </c>
      <c r="D713" s="1">
        <f>'PR-RAS'!E720</f>
        <v>15590.81</v>
      </c>
      <c r="E713" s="1">
        <v>0</v>
      </c>
      <c r="F713" s="1">
        <v>0</v>
      </c>
      <c r="G713" s="2">
        <f t="shared" si="10"/>
        <v>28063.86448</v>
      </c>
      <c r="H713" s="2">
        <f t="shared" si="11"/>
        <v>0.27000000000043656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1376.84</v>
      </c>
      <c r="D714" s="1">
        <f>'PR-RAS'!E721</f>
        <v>0</v>
      </c>
      <c r="E714" s="1">
        <v>0</v>
      </c>
      <c r="F714" s="1">
        <v>0</v>
      </c>
      <c r="G714" s="2">
        <f t="shared" si="10"/>
        <v>981.68691999999987</v>
      </c>
      <c r="H714" s="2">
        <f t="shared" si="11"/>
        <v>0.16000000000008185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145.66</v>
      </c>
      <c r="E715" s="1">
        <v>0</v>
      </c>
      <c r="F715" s="1">
        <v>0</v>
      </c>
      <c r="G715" s="2">
        <f t="shared" si="10"/>
        <v>208.00247999999999</v>
      </c>
      <c r="H715" s="2">
        <f t="shared" si="11"/>
        <v>0.34000000000000341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36169.53</v>
      </c>
      <c r="D718" s="1">
        <f>'PR-RAS'!E725</f>
        <v>37454.769999999997</v>
      </c>
      <c r="E718" s="1">
        <v>0</v>
      </c>
      <c r="F718" s="1">
        <v>0</v>
      </c>
      <c r="G718" s="2">
        <f t="shared" si="10"/>
        <v>79643.693189999991</v>
      </c>
      <c r="H718" s="2">
        <f t="shared" si="11"/>
        <v>0.70000000000436557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146982.54</v>
      </c>
      <c r="D735" s="1">
        <f>'PR-RAS'!E742</f>
        <v>127074.34</v>
      </c>
      <c r="E735" s="1">
        <v>0</v>
      </c>
      <c r="F735" s="1">
        <v>0</v>
      </c>
      <c r="G735" s="2">
        <f t="shared" si="10"/>
        <v>294430.31547999999</v>
      </c>
      <c r="H735" s="2">
        <f t="shared" si="11"/>
        <v>0.79999999998835847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1036428.81</v>
      </c>
      <c r="D752" s="1">
        <f>'PR-RAS'!E759</f>
        <v>386559.91</v>
      </c>
      <c r="E752" s="1">
        <v>0</v>
      </c>
      <c r="F752" s="1">
        <v>0</v>
      </c>
      <c r="G752" s="2">
        <f t="shared" si="10"/>
        <v>1358971.02113</v>
      </c>
      <c r="H752" s="2">
        <f t="shared" si="11"/>
        <v>0.27999999996973202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85840.98</v>
      </c>
      <c r="D753" s="1">
        <f>'PR-RAS'!E760</f>
        <v>104549.38</v>
      </c>
      <c r="E753" s="1">
        <v>0</v>
      </c>
      <c r="F753" s="1">
        <v>0</v>
      </c>
      <c r="G753" s="2">
        <f t="shared" si="10"/>
        <v>221794.68448</v>
      </c>
      <c r="H753" s="2">
        <f t="shared" si="11"/>
        <v>0.40000000000873115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2632604.14</v>
      </c>
      <c r="D756" s="1">
        <f>'PR-RAS'!E763</f>
        <v>0</v>
      </c>
      <c r="E756" s="1">
        <v>0</v>
      </c>
      <c r="F756" s="1">
        <v>0</v>
      </c>
      <c r="G756" s="2">
        <f t="shared" si="10"/>
        <v>1987616.1257000002</v>
      </c>
      <c r="H756" s="2">
        <f t="shared" si="11"/>
        <v>0.14000000013038516</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1287448.1499999999</v>
      </c>
      <c r="D757" s="1">
        <f>'PR-RAS'!E764</f>
        <v>0</v>
      </c>
      <c r="E757" s="1">
        <v>0</v>
      </c>
      <c r="F757" s="1">
        <v>0</v>
      </c>
      <c r="G757" s="2">
        <f t="shared" si="10"/>
        <v>973310.80139999988</v>
      </c>
      <c r="H757" s="2">
        <f t="shared" si="11"/>
        <v>0.14999999990686774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101078.28</v>
      </c>
      <c r="E758" s="1">
        <v>0</v>
      </c>
      <c r="F758" s="1">
        <v>0</v>
      </c>
      <c r="G758" s="2">
        <f t="shared" si="10"/>
        <v>153032.51592000001</v>
      </c>
      <c r="H758" s="2">
        <f t="shared" si="11"/>
        <v>0.27999999999883585</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2770.97</v>
      </c>
      <c r="D763" s="1">
        <f>'PR-RAS'!E770</f>
        <v>0</v>
      </c>
      <c r="E763" s="1">
        <v>0</v>
      </c>
      <c r="F763" s="1">
        <v>0</v>
      </c>
      <c r="G763" s="2">
        <f t="shared" si="10"/>
        <v>2111.4791399999999</v>
      </c>
      <c r="H763" s="2">
        <f t="shared" si="11"/>
        <v>3.0000000000200089E-2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291819.69</v>
      </c>
      <c r="D767" s="1">
        <f>'PR-RAS'!E774</f>
        <v>0</v>
      </c>
      <c r="E767" s="1">
        <v>0</v>
      </c>
      <c r="F767" s="1">
        <v>0</v>
      </c>
      <c r="G767" s="2">
        <f t="shared" si="10"/>
        <v>223533.88253999999</v>
      </c>
      <c r="H767" s="2">
        <f t="shared" si="11"/>
        <v>0.30999999999767169</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38527.15</v>
      </c>
      <c r="D785" s="1">
        <f>'PR-RAS'!E792</f>
        <v>0</v>
      </c>
      <c r="E785" s="1">
        <v>0</v>
      </c>
      <c r="F785" s="1">
        <v>0</v>
      </c>
      <c r="G785" s="2">
        <f t="shared" si="10"/>
        <v>30205.285600000003</v>
      </c>
      <c r="H785" s="2">
        <f t="shared" si="11"/>
        <v>0.15000000000145519</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94589.119999999995</v>
      </c>
      <c r="D786" s="1">
        <f>'PR-RAS'!E793</f>
        <v>0</v>
      </c>
      <c r="E786" s="1">
        <v>0</v>
      </c>
      <c r="F786" s="1">
        <v>0</v>
      </c>
      <c r="G786" s="2">
        <f t="shared" si="10"/>
        <v>74252.459199999998</v>
      </c>
      <c r="H786" s="2">
        <f t="shared" si="11"/>
        <v>0.11999999999534339</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230528.01</v>
      </c>
      <c r="D809" s="1">
        <f>'PR-RAS'!E816</f>
        <v>262736.36</v>
      </c>
      <c r="E809" s="1">
        <v>0</v>
      </c>
      <c r="F809" s="1">
        <v>0</v>
      </c>
      <c r="G809" s="2">
        <f t="shared" si="10"/>
        <v>610848.58984000003</v>
      </c>
      <c r="H809" s="2">
        <f t="shared" si="11"/>
        <v>0.36999999999534339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149115.62</v>
      </c>
      <c r="D812" s="1">
        <f>'PR-RAS'!E819</f>
        <v>147681.60999999999</v>
      </c>
      <c r="E812" s="1">
        <v>0</v>
      </c>
      <c r="F812" s="1">
        <v>0</v>
      </c>
      <c r="G812" s="2">
        <f t="shared" si="18"/>
        <v>360472.33924</v>
      </c>
      <c r="H812" s="2">
        <f t="shared" si="19"/>
        <v>0.77000000001862645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118917.12</v>
      </c>
      <c r="D814" s="1">
        <f>'PR-RAS'!E821</f>
        <v>125154.96</v>
      </c>
      <c r="E814" s="1">
        <v>0</v>
      </c>
      <c r="F814" s="1">
        <v>0</v>
      </c>
      <c r="G814" s="2">
        <f t="shared" si="18"/>
        <v>300181.58351999999</v>
      </c>
      <c r="H814" s="2">
        <f t="shared" si="19"/>
        <v>0.15999999998894054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143558.53</v>
      </c>
      <c r="D816" s="1">
        <f>'PR-RAS'!E823</f>
        <v>233752.08</v>
      </c>
      <c r="E816" s="1">
        <v>0</v>
      </c>
      <c r="F816" s="1">
        <v>0</v>
      </c>
      <c r="G816" s="2">
        <f t="shared" si="18"/>
        <v>498016.09234999993</v>
      </c>
      <c r="H816" s="2">
        <f t="shared" si="19"/>
        <v>0.54999999998835847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3454138.84</v>
      </c>
      <c r="D817" s="1">
        <f>'PR-RAS'!E824</f>
        <v>3510382.94</v>
      </c>
      <c r="E817" s="1">
        <v>0</v>
      </c>
      <c r="F817" s="1">
        <v>0</v>
      </c>
      <c r="G817" s="2">
        <f t="shared" si="18"/>
        <v>8547522.2515199985</v>
      </c>
      <c r="H817" s="2">
        <f t="shared" si="19"/>
        <v>0.22000000020489097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320000</v>
      </c>
      <c r="E823" s="1">
        <v>0</v>
      </c>
      <c r="F823" s="1">
        <v>0</v>
      </c>
      <c r="G823" s="2">
        <f t="shared" si="18"/>
        <v>526080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923.53</v>
      </c>
      <c r="E851" s="1">
        <v>0</v>
      </c>
      <c r="F851" s="1">
        <v>0</v>
      </c>
      <c r="G851" s="2">
        <f t="shared" si="18"/>
        <v>1570.001</v>
      </c>
      <c r="H851" s="2">
        <f t="shared" si="19"/>
        <v>0.47000000000002728</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99374.2</v>
      </c>
      <c r="D893" s="1">
        <f>'PR-RAS'!E900</f>
        <v>0</v>
      </c>
      <c r="E893" s="1">
        <v>0</v>
      </c>
      <c r="F893" s="1">
        <v>0</v>
      </c>
      <c r="G893" s="2">
        <f t="shared" si="18"/>
        <v>88641.786399999997</v>
      </c>
      <c r="H893" s="2">
        <f t="shared" si="19"/>
        <v>0.19999999999708962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2222966.09</v>
      </c>
      <c r="D946" s="1">
        <f>'PR-RAS'!E953</f>
        <v>0</v>
      </c>
      <c r="E946" s="1">
        <v>0</v>
      </c>
      <c r="F946" s="1">
        <v>0</v>
      </c>
      <c r="G946" s="2">
        <f t="shared" si="18"/>
        <v>2100702.9550499995</v>
      </c>
      <c r="H946" s="2">
        <f t="shared" si="19"/>
        <v>8.9999999850988388E-2</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394137.2</v>
      </c>
      <c r="D947" s="1">
        <f>'PR-RAS'!E954</f>
        <v>394137.2</v>
      </c>
      <c r="E947" s="1">
        <v>0</v>
      </c>
      <c r="F947" s="1">
        <v>0</v>
      </c>
      <c r="G947" s="2">
        <f t="shared" si="18"/>
        <v>1118561.3736</v>
      </c>
      <c r="H947" s="2">
        <f t="shared" si="19"/>
        <v>0.40000000002328306</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130952.52</v>
      </c>
      <c r="D961" s="1">
        <f>'PR-RAS'!E968</f>
        <v>99374.28</v>
      </c>
      <c r="E961" s="1">
        <v>0</v>
      </c>
      <c r="F961" s="1">
        <v>0</v>
      </c>
      <c r="G961" s="2">
        <f t="shared" si="18"/>
        <v>316513.0368</v>
      </c>
      <c r="H961" s="2">
        <f t="shared" si="19"/>
        <v>0.75999999999476131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178285.88</v>
      </c>
      <c r="E962" s="1">
        <v>0</v>
      </c>
      <c r="F962" s="1">
        <v>0</v>
      </c>
      <c r="G962" s="2">
        <f t="shared" si="18"/>
        <v>342665.46136000002</v>
      </c>
      <c r="H962" s="2">
        <f t="shared" si="19"/>
        <v>0.11999999999534339</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16792312.969999999</v>
      </c>
      <c r="D984" s="6">
        <f>BILANCA!E6</f>
        <v>27345912.190000001</v>
      </c>
      <c r="E984" s="6">
        <v>0</v>
      </c>
      <c r="F984" s="6">
        <v>0</v>
      </c>
      <c r="G984" s="7">
        <f t="shared" ref="G984:G1241" si="22">B984/1000*C984+B984/500*D984</f>
        <v>71484.137350000005</v>
      </c>
      <c r="H984" s="7">
        <f t="shared" si="19"/>
        <v>0.2200000025331974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12052625.109999999</v>
      </c>
      <c r="D985" s="1">
        <f>BILANCA!E7</f>
        <v>19695584.270000003</v>
      </c>
      <c r="E985" s="1">
        <v>0</v>
      </c>
      <c r="F985" s="1">
        <v>0</v>
      </c>
      <c r="G985" s="2">
        <f t="shared" si="22"/>
        <v>102887.58730000001</v>
      </c>
      <c r="H985" s="2">
        <f t="shared" si="19"/>
        <v>0.38000000268220901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373723.08000000007</v>
      </c>
      <c r="D986" s="1">
        <f>BILANCA!E8</f>
        <v>306846.64</v>
      </c>
      <c r="E986" s="1">
        <v>0</v>
      </c>
      <c r="F986" s="1">
        <v>0</v>
      </c>
      <c r="G986" s="2">
        <f t="shared" si="22"/>
        <v>2962.2490800000005</v>
      </c>
      <c r="H986" s="2">
        <f t="shared" si="19"/>
        <v>0.44000000006053597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281424.02</v>
      </c>
      <c r="D987" s="1">
        <f>BILANCA!E9</f>
        <v>306846.64</v>
      </c>
      <c r="E987" s="1">
        <v>0</v>
      </c>
      <c r="F987" s="1">
        <v>0</v>
      </c>
      <c r="G987" s="2">
        <f t="shared" si="22"/>
        <v>3580.4692000000005</v>
      </c>
      <c r="H987" s="2">
        <f t="shared" si="19"/>
        <v>0.38000000000465661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802227.51</v>
      </c>
      <c r="D988" s="1">
        <f>BILANCA!E10</f>
        <v>800193.83</v>
      </c>
      <c r="E988" s="1">
        <v>0</v>
      </c>
      <c r="F988" s="1">
        <v>0</v>
      </c>
      <c r="G988" s="2">
        <f t="shared" si="22"/>
        <v>12013.075849999999</v>
      </c>
      <c r="H988" s="2">
        <f t="shared" si="19"/>
        <v>0.66000000003259629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709928.45</v>
      </c>
      <c r="D989" s="1">
        <f>BILANCA!E11</f>
        <v>800193.83</v>
      </c>
      <c r="E989" s="1">
        <v>0</v>
      </c>
      <c r="F989" s="1">
        <v>0</v>
      </c>
      <c r="G989" s="2">
        <f t="shared" si="22"/>
        <v>13861.89666</v>
      </c>
      <c r="H989" s="2">
        <f t="shared" si="19"/>
        <v>0.61999999999534339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2292607.7299999995</v>
      </c>
      <c r="D990" s="1">
        <f>BILANCA!E12</f>
        <v>9356910.6699999999</v>
      </c>
      <c r="E990" s="1">
        <v>0</v>
      </c>
      <c r="F990" s="1">
        <v>0</v>
      </c>
      <c r="G990" s="2">
        <f t="shared" si="22"/>
        <v>147045.00349</v>
      </c>
      <c r="H990" s="2">
        <f t="shared" si="19"/>
        <v>0.60000000055879354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2062026.2099999997</v>
      </c>
      <c r="D991" s="1">
        <f>BILANCA!E13</f>
        <v>8925677.040000001</v>
      </c>
      <c r="E991" s="1">
        <v>0</v>
      </c>
      <c r="F991" s="1">
        <v>0</v>
      </c>
      <c r="G991" s="2">
        <f t="shared" si="22"/>
        <v>159307.04232000001</v>
      </c>
      <c r="H991" s="2">
        <f t="shared" si="19"/>
        <v>0.25000000069849193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36437.379999999997</v>
      </c>
      <c r="E992" s="1">
        <v>0</v>
      </c>
      <c r="F992" s="1">
        <v>0</v>
      </c>
      <c r="G992" s="2">
        <f t="shared" si="22"/>
        <v>655.87283999999988</v>
      </c>
      <c r="H992" s="2">
        <f t="shared" si="19"/>
        <v>0.37999999999738066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2340090.54</v>
      </c>
      <c r="D993" s="1">
        <f>BILANCA!E15</f>
        <v>10125354.58</v>
      </c>
      <c r="E993" s="1">
        <v>0</v>
      </c>
      <c r="F993" s="1">
        <v>0</v>
      </c>
      <c r="G993" s="2">
        <f t="shared" si="22"/>
        <v>225907.997</v>
      </c>
      <c r="H993" s="2">
        <f t="shared" si="19"/>
        <v>0.87999999988824129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55070.01</v>
      </c>
      <c r="D995" s="1">
        <f>BILANCA!E17</f>
        <v>55070.01</v>
      </c>
      <c r="E995" s="1">
        <v>0</v>
      </c>
      <c r="F995" s="1">
        <v>0</v>
      </c>
      <c r="G995" s="2">
        <f t="shared" si="22"/>
        <v>1982.5203600000002</v>
      </c>
      <c r="H995" s="2">
        <f t="shared" si="19"/>
        <v>2.0000000004074536E-2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333134.34000000003</v>
      </c>
      <c r="D996" s="1">
        <f>BILANCA!E18</f>
        <v>1291184.93</v>
      </c>
      <c r="E996" s="1">
        <v>0</v>
      </c>
      <c r="F996" s="1">
        <v>0</v>
      </c>
      <c r="G996" s="2">
        <f t="shared" si="22"/>
        <v>37901.554600000003</v>
      </c>
      <c r="H996" s="2">
        <f t="shared" si="19"/>
        <v>0.41000000009080395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221727.57999999984</v>
      </c>
      <c r="D997" s="1">
        <f>BILANCA!E19</f>
        <v>429542.70999999973</v>
      </c>
      <c r="E997" s="1">
        <v>0</v>
      </c>
      <c r="F997" s="1">
        <v>0</v>
      </c>
      <c r="G997" s="2">
        <f t="shared" si="22"/>
        <v>15131.381999999991</v>
      </c>
      <c r="H997" s="2">
        <f t="shared" si="19"/>
        <v>0.71000000042840838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688857.24</v>
      </c>
      <c r="D998" s="1">
        <f>BILANCA!E20</f>
        <v>733520.94</v>
      </c>
      <c r="E998" s="1">
        <v>0</v>
      </c>
      <c r="F998" s="1">
        <v>0</v>
      </c>
      <c r="G998" s="2">
        <f t="shared" si="22"/>
        <v>32338.486799999999</v>
      </c>
      <c r="H998" s="2">
        <f t="shared" si="19"/>
        <v>0.30000000004656613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81975.070000000007</v>
      </c>
      <c r="D999" s="1">
        <f>BILANCA!E21</f>
        <v>85582.46</v>
      </c>
      <c r="E999" s="1">
        <v>0</v>
      </c>
      <c r="F999" s="1">
        <v>0</v>
      </c>
      <c r="G999" s="2">
        <f t="shared" si="22"/>
        <v>4050.2398400000002</v>
      </c>
      <c r="H999" s="2">
        <f t="shared" si="19"/>
        <v>0.53000000001338776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150835.97</v>
      </c>
      <c r="D1000" s="1">
        <f>BILANCA!E22</f>
        <v>161209.06</v>
      </c>
      <c r="E1000" s="1">
        <v>0</v>
      </c>
      <c r="F1000" s="1">
        <v>0</v>
      </c>
      <c r="G1000" s="2">
        <f t="shared" si="22"/>
        <v>8045.3195300000007</v>
      </c>
      <c r="H1000" s="2">
        <f t="shared" si="19"/>
        <v>8.999999999650754E-2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769653.73</v>
      </c>
      <c r="D1001" s="1">
        <f>BILANCA!E23</f>
        <v>769653.73</v>
      </c>
      <c r="E1001" s="1">
        <v>0</v>
      </c>
      <c r="F1001" s="1">
        <v>0</v>
      </c>
      <c r="G1001" s="2">
        <f t="shared" si="22"/>
        <v>41561.301419999996</v>
      </c>
      <c r="H1001" s="2">
        <f t="shared" si="19"/>
        <v>0.5400000000372529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9818.5</v>
      </c>
      <c r="D1002" s="1">
        <f>BILANCA!E24</f>
        <v>7106.57</v>
      </c>
      <c r="E1002" s="1">
        <v>0</v>
      </c>
      <c r="F1002" s="1">
        <v>0</v>
      </c>
      <c r="G1002" s="2">
        <f t="shared" si="22"/>
        <v>456.60115999999994</v>
      </c>
      <c r="H1002" s="2">
        <f t="shared" si="19"/>
        <v>0.93000000000029104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47673.13</v>
      </c>
      <c r="D1003" s="1">
        <f>BILANCA!E25</f>
        <v>47673.13</v>
      </c>
      <c r="E1003" s="1">
        <v>0</v>
      </c>
      <c r="F1003" s="1">
        <v>0</v>
      </c>
      <c r="G1003" s="2">
        <f t="shared" si="22"/>
        <v>2860.3878</v>
      </c>
      <c r="H1003" s="2">
        <f t="shared" si="19"/>
        <v>0.25999999999476131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133282.81</v>
      </c>
      <c r="D1004" s="1">
        <f>BILANCA!E26</f>
        <v>399979.35</v>
      </c>
      <c r="E1004" s="1">
        <v>0</v>
      </c>
      <c r="F1004" s="1">
        <v>0</v>
      </c>
      <c r="G1004" s="2">
        <f t="shared" si="22"/>
        <v>19598.071709999997</v>
      </c>
      <c r="H1004" s="2">
        <f t="shared" si="19"/>
        <v>0.53999999997904524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1660368.87</v>
      </c>
      <c r="D1006" s="1">
        <f>BILANCA!E28</f>
        <v>1775182.53</v>
      </c>
      <c r="E1006" s="1">
        <v>0</v>
      </c>
      <c r="F1006" s="1">
        <v>0</v>
      </c>
      <c r="G1006" s="2">
        <f t="shared" si="22"/>
        <v>119846.88039000001</v>
      </c>
      <c r="H1006" s="2">
        <f t="shared" si="19"/>
        <v>0.59999999986030161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8853.9400000000023</v>
      </c>
      <c r="D1007" s="1">
        <f>BILANCA!E29</f>
        <v>1690.9200000000128</v>
      </c>
      <c r="E1007" s="1">
        <v>0</v>
      </c>
      <c r="F1007" s="1">
        <v>0</v>
      </c>
      <c r="G1007" s="2">
        <f t="shared" si="22"/>
        <v>293.6587200000007</v>
      </c>
      <c r="H1007" s="2">
        <f t="shared" si="19"/>
        <v>0.13999999998486601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179397.23</v>
      </c>
      <c r="D1008" s="1">
        <f>BILANCA!E30</f>
        <v>179397.23</v>
      </c>
      <c r="E1008" s="1">
        <v>0</v>
      </c>
      <c r="F1008" s="1">
        <v>0</v>
      </c>
      <c r="G1008" s="2">
        <f t="shared" si="22"/>
        <v>13454.792250000002</v>
      </c>
      <c r="H1008" s="2">
        <f t="shared" si="19"/>
        <v>0.46000000002095476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170543.29</v>
      </c>
      <c r="D1012" s="1">
        <f>BILANCA!E34</f>
        <v>177706.31</v>
      </c>
      <c r="E1012" s="1">
        <v>0</v>
      </c>
      <c r="F1012" s="1">
        <v>0</v>
      </c>
      <c r="G1012" s="2">
        <f t="shared" si="22"/>
        <v>15252.721390000002</v>
      </c>
      <c r="H1012" s="2">
        <f t="shared" si="19"/>
        <v>0.60000000000582077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41155.33</v>
      </c>
      <c r="D1025" s="1">
        <f>BILANCA!E47</f>
        <v>40434.78</v>
      </c>
      <c r="E1025" s="1">
        <v>0</v>
      </c>
      <c r="F1025" s="1">
        <v>0</v>
      </c>
      <c r="G1025" s="2">
        <f t="shared" si="22"/>
        <v>5125.0453800000005</v>
      </c>
      <c r="H1025" s="2">
        <f t="shared" si="19"/>
        <v>0.55000000000291038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41155.33</v>
      </c>
      <c r="D1028" s="1">
        <f>BILANCA!E50</f>
        <v>40434.78</v>
      </c>
      <c r="E1028" s="1">
        <v>0</v>
      </c>
      <c r="F1028" s="1">
        <v>0</v>
      </c>
      <c r="G1028" s="2">
        <f t="shared" si="22"/>
        <v>5491.1200499999995</v>
      </c>
      <c r="H1028" s="2">
        <f t="shared" si="19"/>
        <v>0.55000000000291038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152144.20000000001</v>
      </c>
      <c r="D1032" s="1">
        <f>BILANCA!E54</f>
        <v>158462.84</v>
      </c>
      <c r="E1032" s="1">
        <v>0</v>
      </c>
      <c r="F1032" s="1">
        <v>0</v>
      </c>
      <c r="G1032" s="2">
        <f t="shared" si="22"/>
        <v>22984.42412</v>
      </c>
      <c r="H1032" s="2">
        <f t="shared" si="19"/>
        <v>0.36000000001513399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152144.20000000001</v>
      </c>
      <c r="D1033" s="1">
        <f>BILANCA!E55</f>
        <v>158462.84</v>
      </c>
      <c r="E1033" s="1">
        <v>0</v>
      </c>
      <c r="F1033" s="1">
        <v>0</v>
      </c>
      <c r="G1033" s="2">
        <f t="shared" si="22"/>
        <v>23453.493999999999</v>
      </c>
      <c r="H1033" s="2">
        <f t="shared" si="19"/>
        <v>0.36000000001513399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9386294.3000000007</v>
      </c>
      <c r="D1034" s="1">
        <f>BILANCA!E56</f>
        <v>10031826.960000001</v>
      </c>
      <c r="E1034" s="1">
        <v>0</v>
      </c>
      <c r="F1034" s="1">
        <v>0</v>
      </c>
      <c r="G1034" s="2">
        <f t="shared" si="22"/>
        <v>1501947.35922</v>
      </c>
      <c r="H1034" s="2">
        <f t="shared" si="19"/>
        <v>0.33999999985098839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9386294.3000000007</v>
      </c>
      <c r="D1035" s="1">
        <f>BILANCA!E57</f>
        <v>10031826.960000001</v>
      </c>
      <c r="E1035" s="1">
        <v>0</v>
      </c>
      <c r="F1035" s="1">
        <v>0</v>
      </c>
      <c r="G1035" s="2">
        <f t="shared" si="22"/>
        <v>1531397.3074400001</v>
      </c>
      <c r="H1035" s="2">
        <f t="shared" si="19"/>
        <v>0.33999999985098839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4739687.8600000003</v>
      </c>
      <c r="D1046" s="1">
        <f>BILANCA!E68</f>
        <v>7650327.919999999</v>
      </c>
      <c r="E1046" s="1">
        <v>0</v>
      </c>
      <c r="F1046" s="1">
        <v>0</v>
      </c>
      <c r="G1046" s="2">
        <f t="shared" si="22"/>
        <v>1262541.6530999998</v>
      </c>
      <c r="H1046" s="2">
        <f t="shared" si="19"/>
        <v>0.22000000067055225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1650553.69</v>
      </c>
      <c r="D1047" s="1">
        <f>BILANCA!E69</f>
        <v>4534967.79</v>
      </c>
      <c r="E1047" s="1">
        <v>0</v>
      </c>
      <c r="F1047" s="1">
        <v>0</v>
      </c>
      <c r="G1047" s="2">
        <f t="shared" si="22"/>
        <v>686111.31328</v>
      </c>
      <c r="H1047" s="2">
        <f t="shared" si="19"/>
        <v>0.52000000001862645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1650553.69</v>
      </c>
      <c r="D1048" s="1">
        <f>BILANCA!E70</f>
        <v>4534967.79</v>
      </c>
      <c r="E1048" s="1">
        <v>0</v>
      </c>
      <c r="F1048" s="1">
        <v>0</v>
      </c>
      <c r="G1048" s="2">
        <f t="shared" si="22"/>
        <v>696831.80255000002</v>
      </c>
      <c r="H1048" s="2">
        <f t="shared" si="19"/>
        <v>0.52000000001862645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1650553.69</v>
      </c>
      <c r="D1050" s="1">
        <f>BILANCA!E72</f>
        <v>4534967.79</v>
      </c>
      <c r="E1050" s="1">
        <v>0</v>
      </c>
      <c r="F1050" s="1">
        <v>0</v>
      </c>
      <c r="G1050" s="2">
        <f t="shared" si="22"/>
        <v>718272.78108999995</v>
      </c>
      <c r="H1050" s="2">
        <f t="shared" si="19"/>
        <v>0.52000000001862645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38044.980000000003</v>
      </c>
      <c r="D1056" s="1">
        <f>BILANCA!E78</f>
        <v>27471.29</v>
      </c>
      <c r="E1056" s="1">
        <v>0</v>
      </c>
      <c r="F1056" s="1">
        <v>0</v>
      </c>
      <c r="G1056" s="2">
        <f t="shared" si="22"/>
        <v>6788.0918799999999</v>
      </c>
      <c r="H1056" s="2">
        <f t="shared" si="19"/>
        <v>0.30999999999767169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38044.980000000003</v>
      </c>
      <c r="D1064" s="1">
        <f>BILANCA!E86</f>
        <v>27471.29</v>
      </c>
      <c r="E1064" s="1">
        <v>0</v>
      </c>
      <c r="F1064" s="1">
        <v>0</v>
      </c>
      <c r="G1064" s="2">
        <f t="shared" si="22"/>
        <v>7531.9923600000011</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626934.38</v>
      </c>
      <c r="D1065" s="1">
        <f>BILANCA!E87</f>
        <v>389874.47</v>
      </c>
      <c r="E1065" s="1">
        <v>0</v>
      </c>
      <c r="F1065" s="1">
        <v>0</v>
      </c>
      <c r="G1065" s="2">
        <f t="shared" si="22"/>
        <v>115348.03224</v>
      </c>
      <c r="H1065" s="2">
        <f t="shared" si="19"/>
        <v>0.84999999997671694</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626934.38</v>
      </c>
      <c r="D1066" s="1">
        <f>BILANCA!E88</f>
        <v>389874.47</v>
      </c>
      <c r="E1066" s="1">
        <v>0</v>
      </c>
      <c r="F1066" s="1">
        <v>0</v>
      </c>
      <c r="G1066" s="2">
        <f t="shared" si="22"/>
        <v>116754.71556</v>
      </c>
      <c r="H1066" s="2">
        <f t="shared" si="19"/>
        <v>0.84999999997671694</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225064.59</v>
      </c>
      <c r="D1068" s="1">
        <f>BILANCA!E90</f>
        <v>225064.59</v>
      </c>
      <c r="E1068" s="1">
        <v>0</v>
      </c>
      <c r="F1068" s="1">
        <v>0</v>
      </c>
      <c r="G1068" s="2">
        <f t="shared" si="22"/>
        <v>57391.470450000008</v>
      </c>
      <c r="H1068" s="2">
        <f t="shared" ref="H1068:H1337" si="23">ABS(C1068-ROUND(C1068,0))+ABS(D1068-ROUND(D1068,0))</f>
        <v>0.82000000000698492</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230735.89</v>
      </c>
      <c r="D1071" s="1">
        <f>BILANCA!E93</f>
        <v>44599.51</v>
      </c>
      <c r="E1071" s="1">
        <v>0</v>
      </c>
      <c r="F1071" s="1">
        <v>0</v>
      </c>
      <c r="G1071" s="2">
        <f t="shared" si="22"/>
        <v>28154.272080000002</v>
      </c>
      <c r="H1071" s="2">
        <f t="shared" si="23"/>
        <v>0.59999999998399289</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73352.039999999994</v>
      </c>
      <c r="D1075" s="1">
        <f>BILANCA!E97</f>
        <v>73352.039999999994</v>
      </c>
      <c r="E1075" s="1">
        <v>0</v>
      </c>
      <c r="F1075" s="1">
        <v>0</v>
      </c>
      <c r="G1075" s="2">
        <f t="shared" si="22"/>
        <v>20245.163039999996</v>
      </c>
      <c r="H1075" s="2">
        <f t="shared" si="23"/>
        <v>7.9999999987194315E-2</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47781.86</v>
      </c>
      <c r="D1076" s="1">
        <f>BILANCA!E98</f>
        <v>46858.33</v>
      </c>
      <c r="E1076" s="1">
        <v>0</v>
      </c>
      <c r="F1076" s="1">
        <v>0</v>
      </c>
      <c r="G1076" s="2">
        <f t="shared" si="22"/>
        <v>13159.362360000001</v>
      </c>
      <c r="H1076" s="2">
        <f t="shared" si="23"/>
        <v>0.47000000000116415</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50000</v>
      </c>
      <c r="D1078" s="1">
        <f>BILANCA!E100</f>
        <v>0</v>
      </c>
      <c r="E1078" s="1">
        <v>0</v>
      </c>
      <c r="F1078" s="1">
        <v>0</v>
      </c>
      <c r="G1078" s="2">
        <f t="shared" si="22"/>
        <v>4750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2093728.85</v>
      </c>
      <c r="D1112" s="1">
        <f>BILANCA!E134</f>
        <v>2088478.2399999998</v>
      </c>
      <c r="E1112" s="1">
        <v>0</v>
      </c>
      <c r="F1112" s="1">
        <v>0</v>
      </c>
      <c r="G1112" s="2">
        <f t="shared" si="22"/>
        <v>808918.40756999992</v>
      </c>
      <c r="H1112" s="2">
        <f t="shared" si="23"/>
        <v>0.38999999966472387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3282765.95</v>
      </c>
      <c r="D1113" s="1">
        <f>BILANCA!E135</f>
        <v>3277515.34</v>
      </c>
      <c r="E1113" s="1">
        <v>0</v>
      </c>
      <c r="F1113" s="1">
        <v>0</v>
      </c>
      <c r="G1113" s="2">
        <f t="shared" si="22"/>
        <v>1278913.5619000001</v>
      </c>
      <c r="H1113" s="2">
        <f t="shared" si="23"/>
        <v>0.38999999966472387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3282765.95</v>
      </c>
      <c r="D1117" s="1">
        <f>BILANCA!E139</f>
        <v>3277515.34</v>
      </c>
      <c r="E1117" s="1">
        <v>0</v>
      </c>
      <c r="F1117" s="1">
        <v>0</v>
      </c>
      <c r="G1117" s="2">
        <f t="shared" si="22"/>
        <v>1318264.7484200001</v>
      </c>
      <c r="H1117" s="2">
        <f t="shared" si="23"/>
        <v>0.38999999966472387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1189037.1000000001</v>
      </c>
      <c r="D1123" s="1">
        <f>BILANCA!E145</f>
        <v>1189037.1000000001</v>
      </c>
      <c r="E1123" s="1">
        <v>0</v>
      </c>
      <c r="F1123" s="1">
        <v>0</v>
      </c>
      <c r="G1123" s="2">
        <f t="shared" si="22"/>
        <v>499395.58200000005</v>
      </c>
      <c r="H1123" s="2">
        <f t="shared" si="23"/>
        <v>0.20000000018626451</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330425.95999999996</v>
      </c>
      <c r="D1124" s="1">
        <f>BILANCA!E146</f>
        <v>332998.55999999994</v>
      </c>
      <c r="E1124" s="1">
        <v>0</v>
      </c>
      <c r="F1124" s="1">
        <v>0</v>
      </c>
      <c r="G1124" s="2">
        <f t="shared" si="22"/>
        <v>140495.65427999996</v>
      </c>
      <c r="H1124" s="2">
        <f t="shared" si="23"/>
        <v>0.48000000009778887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12527.61</v>
      </c>
      <c r="D1125" s="1">
        <f>BILANCA!E147</f>
        <v>2269.64</v>
      </c>
      <c r="E1125" s="1">
        <v>0</v>
      </c>
      <c r="F1125" s="1">
        <v>0</v>
      </c>
      <c r="G1125" s="2">
        <f t="shared" si="22"/>
        <v>2423.49838</v>
      </c>
      <c r="H1125" s="2">
        <f t="shared" si="23"/>
        <v>0.74999999999954525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3967.02</v>
      </c>
      <c r="E1127" s="1">
        <v>0</v>
      </c>
      <c r="F1127" s="1">
        <v>0</v>
      </c>
      <c r="G1127" s="2">
        <f t="shared" si="22"/>
        <v>1142.5017599999999</v>
      </c>
      <c r="H1127" s="2">
        <f t="shared" si="23"/>
        <v>1.999999999998181E-2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3967.02</v>
      </c>
      <c r="E1135" s="1">
        <v>0</v>
      </c>
      <c r="F1135" s="1">
        <v>0</v>
      </c>
      <c r="G1135" s="2">
        <f t="shared" si="22"/>
        <v>1205.97408</v>
      </c>
      <c r="H1135" s="2">
        <f t="shared" si="23"/>
        <v>1.999999999998181E-2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248633.08</v>
      </c>
      <c r="D1136" s="1">
        <f>BILANCA!E158</f>
        <v>247618.06</v>
      </c>
      <c r="E1136" s="1">
        <v>0</v>
      </c>
      <c r="F1136" s="1">
        <v>0</v>
      </c>
      <c r="G1136" s="2">
        <f t="shared" si="22"/>
        <v>113811.98759999999</v>
      </c>
      <c r="H1136" s="2">
        <f t="shared" si="23"/>
        <v>0.13999999998486601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2776.33</v>
      </c>
      <c r="D1138" s="1">
        <f>BILANCA!E160</f>
        <v>2852.63</v>
      </c>
      <c r="E1138" s="1">
        <v>0</v>
      </c>
      <c r="F1138" s="1">
        <v>0</v>
      </c>
      <c r="G1138" s="2">
        <f t="shared" si="22"/>
        <v>1314.64645</v>
      </c>
      <c r="H1138" s="2">
        <f t="shared" si="23"/>
        <v>0.6999999999998181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75003.429999999993</v>
      </c>
      <c r="D1140" s="1">
        <f>BILANCA!E162</f>
        <v>82355.16</v>
      </c>
      <c r="E1140" s="1">
        <v>0</v>
      </c>
      <c r="F1140" s="1">
        <v>0</v>
      </c>
      <c r="G1140" s="2">
        <f t="shared" si="22"/>
        <v>37635.058749999997</v>
      </c>
      <c r="H1140" s="2">
        <f t="shared" si="23"/>
        <v>0.58999999999650754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8514.49</v>
      </c>
      <c r="D1141" s="1">
        <f>BILANCA!E163</f>
        <v>6063.95</v>
      </c>
      <c r="E1141" s="1">
        <v>0</v>
      </c>
      <c r="F1141" s="1">
        <v>0</v>
      </c>
      <c r="G1141" s="2">
        <f t="shared" si="22"/>
        <v>3261.4976200000001</v>
      </c>
      <c r="H1141" s="2">
        <f t="shared" si="23"/>
        <v>0.53999999999996362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276537.57</v>
      </c>
      <c r="E1148" s="1">
        <v>0</v>
      </c>
      <c r="F1148" s="1">
        <v>0</v>
      </c>
      <c r="G1148" s="2">
        <f t="shared" si="22"/>
        <v>91257.398100000006</v>
      </c>
      <c r="H1148" s="2">
        <f t="shared" si="23"/>
        <v>0.42999999999301508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276537.57</v>
      </c>
      <c r="E1151" s="1">
        <v>0</v>
      </c>
      <c r="F1151" s="1">
        <v>0</v>
      </c>
      <c r="G1151" s="2">
        <f t="shared" si="22"/>
        <v>92916.623520000008</v>
      </c>
      <c r="H1151" s="2">
        <f t="shared" si="23"/>
        <v>0.42999999999301508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16792312.970000006</v>
      </c>
      <c r="D1152" s="1">
        <f>BILANCA!E175</f>
        <v>27345912.189999998</v>
      </c>
      <c r="E1152" s="1">
        <v>0</v>
      </c>
      <c r="F1152" s="1">
        <v>0</v>
      </c>
      <c r="G1152" s="2">
        <f t="shared" si="22"/>
        <v>12080819.21215</v>
      </c>
      <c r="H1152" s="2">
        <f t="shared" si="23"/>
        <v>0.21999999135732651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5179308.4000000004</v>
      </c>
      <c r="D1153" s="1">
        <f>BILANCA!E176</f>
        <v>5093499.4099999992</v>
      </c>
      <c r="E1153" s="1">
        <v>0</v>
      </c>
      <c r="F1153" s="1">
        <v>0</v>
      </c>
      <c r="G1153" s="2">
        <f t="shared" si="22"/>
        <v>2612272.2274000002</v>
      </c>
      <c r="H1153" s="2">
        <f t="shared" si="23"/>
        <v>0.80999999959021807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988642.08</v>
      </c>
      <c r="D1154" s="1">
        <f>BILANCA!E177</f>
        <v>1315226.3799999999</v>
      </c>
      <c r="E1154" s="1">
        <v>0</v>
      </c>
      <c r="F1154" s="1">
        <v>0</v>
      </c>
      <c r="G1154" s="2">
        <f t="shared" si="22"/>
        <v>618865.21764000005</v>
      </c>
      <c r="H1154" s="2">
        <f t="shared" si="23"/>
        <v>0.45999999984633178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288080.23</v>
      </c>
      <c r="E1155" s="1">
        <v>0</v>
      </c>
      <c r="F1155" s="1">
        <v>0</v>
      </c>
      <c r="G1155" s="2">
        <f t="shared" si="22"/>
        <v>99099.599119999984</v>
      </c>
      <c r="H1155" s="2">
        <f t="shared" si="23"/>
        <v>0.22999999998137355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148823.51</v>
      </c>
      <c r="D1156" s="1">
        <f>BILANCA!E179</f>
        <v>192175.96</v>
      </c>
      <c r="E1156" s="1">
        <v>0</v>
      </c>
      <c r="F1156" s="1">
        <v>0</v>
      </c>
      <c r="G1156" s="2">
        <f t="shared" si="22"/>
        <v>92239.349389999988</v>
      </c>
      <c r="H1156" s="2">
        <f t="shared" si="23"/>
        <v>0.52999999999883585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41275.850000000006</v>
      </c>
      <c r="D1157" s="1">
        <f>BILANCA!E180</f>
        <v>29724.25</v>
      </c>
      <c r="E1157" s="1">
        <v>0</v>
      </c>
      <c r="F1157" s="1">
        <v>0</v>
      </c>
      <c r="G1157" s="2">
        <f t="shared" si="22"/>
        <v>17526.036899999999</v>
      </c>
      <c r="H1157" s="2">
        <f t="shared" si="23"/>
        <v>0.39999999999417923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36695.660000000003</v>
      </c>
      <c r="D1159" s="1">
        <f>BILANCA!E182</f>
        <v>27505.86</v>
      </c>
      <c r="E1159" s="1">
        <v>0</v>
      </c>
      <c r="F1159" s="1">
        <v>0</v>
      </c>
      <c r="G1159" s="2">
        <f t="shared" si="22"/>
        <v>16140.498879999999</v>
      </c>
      <c r="H1159" s="2">
        <f t="shared" si="23"/>
        <v>0.47999999999592546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4580.1899999999996</v>
      </c>
      <c r="D1160" s="1">
        <f>BILANCA!E183</f>
        <v>2218.39</v>
      </c>
      <c r="E1160" s="1">
        <v>0</v>
      </c>
      <c r="F1160" s="1">
        <v>0</v>
      </c>
      <c r="G1160" s="2">
        <f t="shared" si="22"/>
        <v>1596.0036899999998</v>
      </c>
      <c r="H1160" s="2">
        <f t="shared" si="23"/>
        <v>0.57999999999947249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133230.91</v>
      </c>
      <c r="D1161" s="1">
        <f>BILANCA!E184</f>
        <v>0</v>
      </c>
      <c r="E1161" s="1">
        <v>0</v>
      </c>
      <c r="F1161" s="1">
        <v>0</v>
      </c>
      <c r="G1161" s="2">
        <f t="shared" si="22"/>
        <v>23715.101979999999</v>
      </c>
      <c r="H1161" s="2">
        <f t="shared" si="23"/>
        <v>8.999999999650754E-2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407525.99</v>
      </c>
      <c r="D1163" s="1">
        <f>BILANCA!E186</f>
        <v>445991.71</v>
      </c>
      <c r="E1163" s="1">
        <v>0</v>
      </c>
      <c r="F1163" s="1">
        <v>0</v>
      </c>
      <c r="G1163" s="2">
        <f t="shared" si="22"/>
        <v>233911.69380000001</v>
      </c>
      <c r="H1163" s="2">
        <f t="shared" si="23"/>
        <v>0.29999999998835847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257785.82</v>
      </c>
      <c r="D1165" s="1">
        <f>BILANCA!E188</f>
        <v>359254.23</v>
      </c>
      <c r="E1165" s="1">
        <v>0</v>
      </c>
      <c r="F1165" s="1">
        <v>0</v>
      </c>
      <c r="G1165" s="2">
        <f t="shared" si="22"/>
        <v>177685.55895999999</v>
      </c>
      <c r="H1165" s="2">
        <f t="shared" si="23"/>
        <v>0.40999999997438863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961.25</v>
      </c>
      <c r="D1166" s="1">
        <f>BILANCA!E189</f>
        <v>309998.46999999997</v>
      </c>
      <c r="E1166" s="1">
        <v>0</v>
      </c>
      <c r="F1166" s="1">
        <v>0</v>
      </c>
      <c r="G1166" s="2">
        <f t="shared" si="22"/>
        <v>113635.34877</v>
      </c>
      <c r="H1166" s="2">
        <f t="shared" si="23"/>
        <v>0.71999999997206032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4189705.0700000003</v>
      </c>
      <c r="D1183" s="1">
        <f>BILANCA!E206</f>
        <v>3468274.5599999996</v>
      </c>
      <c r="E1183" s="1">
        <v>0</v>
      </c>
      <c r="F1183" s="1">
        <v>0</v>
      </c>
      <c r="G1183" s="2">
        <f t="shared" si="22"/>
        <v>2225250.838</v>
      </c>
      <c r="H1183" s="2">
        <f t="shared" si="23"/>
        <v>0.51000000070780516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4189705.0700000003</v>
      </c>
      <c r="D1184" s="1">
        <f>BILANCA!E207</f>
        <v>3468274.5599999996</v>
      </c>
      <c r="E1184" s="1">
        <v>0</v>
      </c>
      <c r="F1184" s="1">
        <v>0</v>
      </c>
      <c r="G1184" s="2">
        <f t="shared" si="22"/>
        <v>2236377.0921900002</v>
      </c>
      <c r="H1184" s="2">
        <f t="shared" si="23"/>
        <v>0.51000000070780516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2758960.33</v>
      </c>
      <c r="D1189" s="1">
        <f>BILANCA!E212</f>
        <v>2364823.13</v>
      </c>
      <c r="E1189" s="1">
        <v>0</v>
      </c>
      <c r="F1189" s="1">
        <v>0</v>
      </c>
      <c r="G1189" s="2">
        <f t="shared" si="22"/>
        <v>1542652.9575399999</v>
      </c>
      <c r="H1189" s="2">
        <f t="shared" si="23"/>
        <v>0.4599999999627471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1380744.74</v>
      </c>
      <c r="D1194" s="1">
        <f>BILANCA!E217</f>
        <v>1103451.43</v>
      </c>
      <c r="E1194" s="1">
        <v>0</v>
      </c>
      <c r="F1194" s="1">
        <v>0</v>
      </c>
      <c r="G1194" s="2">
        <f t="shared" si="22"/>
        <v>756993.64359999995</v>
      </c>
      <c r="H1194" s="2">
        <f t="shared" si="23"/>
        <v>0.68999999994412065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50000</v>
      </c>
      <c r="D1195" s="1">
        <f>BILANCA!E218</f>
        <v>0</v>
      </c>
      <c r="E1195" s="1">
        <v>0</v>
      </c>
      <c r="F1195" s="1">
        <v>0</v>
      </c>
      <c r="G1195" s="2">
        <f t="shared" si="22"/>
        <v>10600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11613004.570000004</v>
      </c>
      <c r="D1214" s="1">
        <f>BILANCA!E237</f>
        <v>22252412.779999997</v>
      </c>
      <c r="E1214" s="1">
        <v>0</v>
      </c>
      <c r="F1214" s="1">
        <v>0</v>
      </c>
      <c r="G1214" s="2">
        <f t="shared" si="22"/>
        <v>12963218.76003</v>
      </c>
      <c r="H1214" s="2">
        <f t="shared" si="23"/>
        <v>0.64999999850988388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10211695.810000002</v>
      </c>
      <c r="D1215" s="1">
        <f>BILANCA!E238</f>
        <v>18520278.109999999</v>
      </c>
      <c r="E1215" s="1">
        <v>0</v>
      </c>
      <c r="F1215" s="1">
        <v>0</v>
      </c>
      <c r="G1215" s="2">
        <f t="shared" si="22"/>
        <v>10962522.470960001</v>
      </c>
      <c r="H1215" s="2">
        <f t="shared" si="23"/>
        <v>0.29999999701976776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14492552.280000001</v>
      </c>
      <c r="D1216" s="1">
        <f>BILANCA!E239</f>
        <v>22129337.300000001</v>
      </c>
      <c r="E1216" s="1">
        <v>0</v>
      </c>
      <c r="F1216" s="1">
        <v>0</v>
      </c>
      <c r="G1216" s="2">
        <f t="shared" si="22"/>
        <v>13689035.86304</v>
      </c>
      <c r="H1216" s="2">
        <f t="shared" si="23"/>
        <v>0.58000000193715096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12414435.800000001</v>
      </c>
      <c r="D1217" s="1">
        <f>BILANCA!E240</f>
        <v>20058771.66</v>
      </c>
      <c r="E1217" s="1">
        <v>0</v>
      </c>
      <c r="F1217" s="1">
        <v>0</v>
      </c>
      <c r="G1217" s="2">
        <f t="shared" si="22"/>
        <v>12292483.114080001</v>
      </c>
      <c r="H1217" s="2">
        <f t="shared" si="23"/>
        <v>0.53999999910593033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2078116.48</v>
      </c>
      <c r="D1218" s="1">
        <f>BILANCA!E241</f>
        <v>2070565.64</v>
      </c>
      <c r="E1218" s="1">
        <v>0</v>
      </c>
      <c r="F1218" s="1">
        <v>0</v>
      </c>
      <c r="G1218" s="2">
        <f t="shared" si="22"/>
        <v>1461523.2235999999</v>
      </c>
      <c r="H1218" s="2">
        <f t="shared" si="23"/>
        <v>0.84000000008381903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4280856.47</v>
      </c>
      <c r="D1219" s="1">
        <f>BILANCA!E242</f>
        <v>3609059.19</v>
      </c>
      <c r="E1219" s="1">
        <v>0</v>
      </c>
      <c r="F1219" s="1">
        <v>0</v>
      </c>
      <c r="G1219" s="2">
        <f t="shared" si="22"/>
        <v>2713758.0645999997</v>
      </c>
      <c r="H1219" s="2">
        <f t="shared" si="23"/>
        <v>0.65999999968335032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1521896.14</v>
      </c>
      <c r="D1220" s="1">
        <f>BILANCA!E243</f>
        <v>1244236.06</v>
      </c>
      <c r="E1220" s="1">
        <v>0</v>
      </c>
      <c r="F1220" s="1">
        <v>0</v>
      </c>
      <c r="G1220" s="2">
        <f t="shared" si="22"/>
        <v>950457.27761999995</v>
      </c>
      <c r="H1220" s="2">
        <f t="shared" si="23"/>
        <v>0.19999999995343387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2758960.33</v>
      </c>
      <c r="D1221" s="1">
        <f>BILANCA!E244</f>
        <v>2364823.13</v>
      </c>
      <c r="E1221" s="1">
        <v>0</v>
      </c>
      <c r="F1221" s="1">
        <v>0</v>
      </c>
      <c r="G1221" s="2">
        <f t="shared" si="22"/>
        <v>1782288.3684199997</v>
      </c>
      <c r="H1221" s="2">
        <f t="shared" si="23"/>
        <v>0.4599999999627471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1070882.8</v>
      </c>
      <c r="D1222" s="1">
        <f>BILANCA!E245</f>
        <v>3399136.1100000003</v>
      </c>
      <c r="E1222" s="1">
        <v>0</v>
      </c>
      <c r="F1222" s="1">
        <v>0</v>
      </c>
      <c r="G1222" s="2">
        <f t="shared" si="22"/>
        <v>1880728.04978</v>
      </c>
      <c r="H1222" s="2">
        <f t="shared" si="23"/>
        <v>0.31000000028871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1240370.71</v>
      </c>
      <c r="D1223" s="1">
        <f>BILANCA!E246</f>
        <v>4070009.9400000004</v>
      </c>
      <c r="E1223" s="1">
        <v>0</v>
      </c>
      <c r="F1223" s="1">
        <v>0</v>
      </c>
      <c r="G1223" s="2">
        <f t="shared" si="22"/>
        <v>2251293.7416000003</v>
      </c>
      <c r="H1223" s="2">
        <f t="shared" si="23"/>
        <v>0.34999999962747097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1054655.3799999999</v>
      </c>
      <c r="D1224" s="1">
        <f>BILANCA!E247</f>
        <v>3270536.95</v>
      </c>
      <c r="E1224" s="1">
        <v>0</v>
      </c>
      <c r="F1224" s="1">
        <v>0</v>
      </c>
      <c r="G1224" s="2">
        <f t="shared" si="22"/>
        <v>1830570.75648</v>
      </c>
      <c r="H1224" s="2">
        <f t="shared" si="23"/>
        <v>0.42999999970197678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185715.33</v>
      </c>
      <c r="D1225" s="1">
        <f>BILANCA!E248</f>
        <v>799472.99</v>
      </c>
      <c r="E1225" s="1">
        <v>0</v>
      </c>
      <c r="F1225" s="1">
        <v>0</v>
      </c>
      <c r="G1225" s="2">
        <f t="shared" si="22"/>
        <v>431888.03701999993</v>
      </c>
      <c r="H1225" s="2">
        <f t="shared" si="23"/>
        <v>0.33999999999650754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169487.91</v>
      </c>
      <c r="D1227" s="1">
        <f>BILANCA!E250</f>
        <v>670873.82999999996</v>
      </c>
      <c r="E1227" s="1">
        <v>0</v>
      </c>
      <c r="F1227" s="1">
        <v>0</v>
      </c>
      <c r="G1227" s="2">
        <f t="shared" si="22"/>
        <v>368741.47907999996</v>
      </c>
      <c r="H1227" s="2">
        <f t="shared" si="23"/>
        <v>0.26000000003841706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169487.91</v>
      </c>
      <c r="D1230" s="1">
        <f>BILANCA!E253</f>
        <v>670873.82999999996</v>
      </c>
      <c r="E1230" s="1">
        <v>0</v>
      </c>
      <c r="F1230" s="1">
        <v>0</v>
      </c>
      <c r="G1230" s="2">
        <f t="shared" si="22"/>
        <v>373275.18579000002</v>
      </c>
      <c r="H1230" s="2">
        <f t="shared" si="23"/>
        <v>0.26000000003841706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330425.96000000002</v>
      </c>
      <c r="D1232" s="1">
        <f>BILANCA!E255</f>
        <v>332998.56</v>
      </c>
      <c r="E1232" s="1">
        <v>0</v>
      </c>
      <c r="F1232" s="1">
        <v>0</v>
      </c>
      <c r="G1232" s="2">
        <f t="shared" si="22"/>
        <v>248109.34691999998</v>
      </c>
      <c r="H1232" s="2">
        <f t="shared" si="23"/>
        <v>0.47999999998137355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6753886.6500000004</v>
      </c>
      <c r="D1236" s="1">
        <f>BILANCA!E259</f>
        <v>7178983.3200000003</v>
      </c>
      <c r="E1236" s="1">
        <v>0</v>
      </c>
      <c r="F1236" s="1">
        <v>0</v>
      </c>
      <c r="G1236" s="2">
        <f t="shared" si="22"/>
        <v>5341298.8823700007</v>
      </c>
      <c r="H1236" s="2">
        <f t="shared" si="23"/>
        <v>0.66999999992549419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6753886.6500000004</v>
      </c>
      <c r="D1237" s="1">
        <f>BILANCA!E260</f>
        <v>7178983.3200000003</v>
      </c>
      <c r="E1237" s="1">
        <v>0</v>
      </c>
      <c r="F1237" s="1">
        <v>0</v>
      </c>
      <c r="G1237" s="2">
        <f t="shared" si="22"/>
        <v>5362410.7356599998</v>
      </c>
      <c r="H1237" s="2">
        <f t="shared" si="23"/>
        <v>0.66999999992549419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360798</v>
      </c>
      <c r="D1238" s="1">
        <f>BILANCA!E262</f>
        <v>359874.47</v>
      </c>
      <c r="E1238" s="1">
        <v>0</v>
      </c>
      <c r="F1238" s="1">
        <v>0</v>
      </c>
      <c r="G1238" s="2">
        <f t="shared" si="22"/>
        <v>275539.46970000002</v>
      </c>
      <c r="H1238" s="2">
        <f t="shared" si="23"/>
        <v>0.46999999997206032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266136.38</v>
      </c>
      <c r="D1239" s="1">
        <f>BILANCA!E263</f>
        <v>30000</v>
      </c>
      <c r="E1239" s="1">
        <v>0</v>
      </c>
      <c r="F1239" s="1">
        <v>0</v>
      </c>
      <c r="G1239" s="2">
        <f t="shared" si="22"/>
        <v>83490.913280000008</v>
      </c>
      <c r="H1239" s="2">
        <f t="shared" si="23"/>
        <v>0.38000000000465661</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261824.54</v>
      </c>
      <c r="D1240" s="1">
        <f>BILANCA!E264</f>
        <v>168226.01</v>
      </c>
      <c r="E1240" s="1">
        <v>0</v>
      </c>
      <c r="F1240" s="1">
        <v>0</v>
      </c>
      <c r="G1240" s="2">
        <f t="shared" si="22"/>
        <v>153757.07592000003</v>
      </c>
      <c r="H1240" s="2">
        <f t="shared" si="23"/>
        <v>0.47000000000116415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77115.91</v>
      </c>
      <c r="D1241" s="1">
        <f>BILANCA!E265</f>
        <v>170836.5</v>
      </c>
      <c r="E1241" s="1">
        <v>0</v>
      </c>
      <c r="F1241" s="1">
        <v>0</v>
      </c>
      <c r="G1241" s="2">
        <f t="shared" si="22"/>
        <v>108047.53878</v>
      </c>
      <c r="H1241" s="2">
        <f t="shared" si="23"/>
        <v>0.58999999999650754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1594.82</v>
      </c>
      <c r="D1244" s="1">
        <f>BILANCA!E268</f>
        <v>4593.32</v>
      </c>
      <c r="E1244" s="1">
        <v>0</v>
      </c>
      <c r="F1244" s="1">
        <v>0</v>
      </c>
      <c r="G1244" s="2">
        <f t="shared" si="24"/>
        <v>2813.9610600000001</v>
      </c>
      <c r="H1244" s="2">
        <f t="shared" si="23"/>
        <v>0.49999999999977263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16732.97</v>
      </c>
      <c r="D1247" s="1">
        <f>BILANCA!E271</f>
        <v>22877.97</v>
      </c>
      <c r="E1247" s="1">
        <v>0</v>
      </c>
      <c r="F1247" s="1">
        <v>0</v>
      </c>
      <c r="G1247" s="2">
        <f t="shared" si="24"/>
        <v>16497.072240000001</v>
      </c>
      <c r="H1247" s="2">
        <f t="shared" si="23"/>
        <v>5.9999999997671694E-2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19717.189999999999</v>
      </c>
      <c r="D1249" s="1">
        <f>BILANCA!E273</f>
        <v>0</v>
      </c>
      <c r="E1249" s="1">
        <v>0</v>
      </c>
      <c r="F1249" s="1">
        <v>0</v>
      </c>
      <c r="G1249" s="2">
        <f t="shared" si="24"/>
        <v>5244.7725399999999</v>
      </c>
      <c r="H1249" s="2">
        <f t="shared" si="23"/>
        <v>0.18999999999869033</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7969.97</v>
      </c>
      <c r="D1263" s="1">
        <f>BILANCA!E287</f>
        <v>132.72</v>
      </c>
      <c r="E1263" s="1">
        <v>0</v>
      </c>
      <c r="F1263" s="1">
        <v>0</v>
      </c>
      <c r="G1263" s="2">
        <f t="shared" si="24"/>
        <v>2305.9148</v>
      </c>
      <c r="H1263" s="2">
        <f t="shared" si="23"/>
        <v>0.30999999999974648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980672.11</v>
      </c>
      <c r="D1264" s="1">
        <f>BILANCA!E288</f>
        <v>1315093.6599999999</v>
      </c>
      <c r="E1264" s="1">
        <v>0</v>
      </c>
      <c r="F1264" s="1">
        <v>0</v>
      </c>
      <c r="G1264" s="2">
        <f t="shared" si="24"/>
        <v>1014651.4998300001</v>
      </c>
      <c r="H1264" s="2">
        <f t="shared" si="23"/>
        <v>0.45000000006984919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4987.5</v>
      </c>
      <c r="E1265" s="1">
        <v>0</v>
      </c>
      <c r="F1265" s="1">
        <v>0</v>
      </c>
      <c r="G1265" s="2">
        <f t="shared" si="24"/>
        <v>2812.95</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961.25</v>
      </c>
      <c r="D1266" s="1">
        <f>BILANCA!E290</f>
        <v>305010.96999999997</v>
      </c>
      <c r="E1266" s="1">
        <v>0</v>
      </c>
      <c r="F1266" s="1">
        <v>0</v>
      </c>
      <c r="G1266" s="2">
        <f t="shared" si="24"/>
        <v>172908.24276999998</v>
      </c>
      <c r="H1266" s="2">
        <f t="shared" si="23"/>
        <v>0.28000000002793968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4189705.07</v>
      </c>
      <c r="D1270" s="1">
        <f>BILANCA!E294</f>
        <v>3468274.56</v>
      </c>
      <c r="E1270" s="1">
        <v>0</v>
      </c>
      <c r="F1270" s="1">
        <v>0</v>
      </c>
      <c r="G1270" s="2">
        <f t="shared" si="24"/>
        <v>3193234.9525299999</v>
      </c>
      <c r="H1270" s="2">
        <f t="shared" si="23"/>
        <v>0.50999999977648258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150038.65</v>
      </c>
      <c r="D1272" s="1">
        <f>BILANCA!E296</f>
        <v>141555.35</v>
      </c>
      <c r="E1272" s="1">
        <v>0</v>
      </c>
      <c r="F1272" s="1">
        <v>0</v>
      </c>
      <c r="G1272" s="2">
        <f t="shared" si="24"/>
        <v>125180.16214999999</v>
      </c>
      <c r="H1272" s="2">
        <f t="shared" si="23"/>
        <v>0.70000000001164153</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17914.849999999999</v>
      </c>
      <c r="E1273" s="1">
        <v>0</v>
      </c>
      <c r="F1273" s="1">
        <v>0</v>
      </c>
      <c r="G1273" s="2">
        <f t="shared" si="24"/>
        <v>10390.612999999998</v>
      </c>
      <c r="H1273" s="2">
        <f t="shared" si="23"/>
        <v>0.15000000000145519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84391.15</v>
      </c>
      <c r="D1274" s="1">
        <f>BILANCA!E298</f>
        <v>31851.040000000001</v>
      </c>
      <c r="E1274" s="1">
        <v>0</v>
      </c>
      <c r="F1274" s="1">
        <v>0</v>
      </c>
      <c r="G1274" s="2">
        <f t="shared" si="24"/>
        <v>43095.129929999996</v>
      </c>
      <c r="H1274" s="2">
        <f t="shared" si="23"/>
        <v>0.18999999999505235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20551.13</v>
      </c>
      <c r="D1275" s="1">
        <f>BILANCA!E299</f>
        <v>833.94</v>
      </c>
      <c r="E1275" s="1">
        <v>0</v>
      </c>
      <c r="F1275" s="1">
        <v>0</v>
      </c>
      <c r="G1275" s="2">
        <f t="shared" si="24"/>
        <v>6487.9509199999993</v>
      </c>
      <c r="H1275" s="2">
        <f t="shared" si="23"/>
        <v>0.19000000000096406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167099.04999999999</v>
      </c>
      <c r="E1276" s="1">
        <v>0</v>
      </c>
      <c r="F1276" s="1">
        <v>0</v>
      </c>
      <c r="G1276" s="2">
        <f t="shared" si="24"/>
        <v>97920.04329999999</v>
      </c>
      <c r="H1276" s="2">
        <f t="shared" si="23"/>
        <v>4.9999999988358468E-2</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2804.89</v>
      </c>
      <c r="D1277" s="1">
        <f>BILANCA!E301</f>
        <v>0</v>
      </c>
      <c r="E1277" s="1">
        <v>0</v>
      </c>
      <c r="F1277" s="1">
        <v>0</v>
      </c>
      <c r="G1277" s="2">
        <f t="shared" si="24"/>
        <v>824.63765999999987</v>
      </c>
      <c r="H1277" s="2">
        <f t="shared" si="23"/>
        <v>0.11000000000012733</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3854405.44</v>
      </c>
      <c r="D1299" s="6">
        <f>'RAS-funkcijski'!E5</f>
        <v>4980698.0999999996</v>
      </c>
      <c r="E1299" s="6">
        <v>0</v>
      </c>
      <c r="F1299" s="6">
        <v>0</v>
      </c>
      <c r="G1299" s="7">
        <f t="shared" si="24"/>
        <v>13815.80164</v>
      </c>
      <c r="H1299" s="7">
        <f t="shared" si="23"/>
        <v>0.53999999957159162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242706.69</v>
      </c>
      <c r="D1300" s="1">
        <f>'RAS-funkcijski'!E6</f>
        <v>296435.71000000002</v>
      </c>
      <c r="E1300" s="1">
        <v>0</v>
      </c>
      <c r="F1300" s="1">
        <v>0</v>
      </c>
      <c r="G1300" s="2">
        <f t="shared" si="24"/>
        <v>1671.1562200000001</v>
      </c>
      <c r="H1300" s="2">
        <f t="shared" si="23"/>
        <v>0.59999999997671694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242706.69</v>
      </c>
      <c r="D1301" s="1">
        <f>'RAS-funkcijski'!E7</f>
        <v>296435.71000000002</v>
      </c>
      <c r="E1301" s="1">
        <v>0</v>
      </c>
      <c r="F1301" s="1">
        <v>0</v>
      </c>
      <c r="G1301" s="2">
        <f t="shared" si="24"/>
        <v>2506.7343300000002</v>
      </c>
      <c r="H1301" s="2">
        <f t="shared" si="23"/>
        <v>0.59999999997671694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3477691.82</v>
      </c>
      <c r="D1307" s="1">
        <f>'RAS-funkcijski'!E13</f>
        <v>4562987.59</v>
      </c>
      <c r="E1307" s="1">
        <v>0</v>
      </c>
      <c r="F1307" s="1">
        <v>0</v>
      </c>
      <c r="G1307" s="2">
        <f t="shared" si="24"/>
        <v>113433.00299999998</v>
      </c>
      <c r="H1307" s="2">
        <f t="shared" si="23"/>
        <v>0.59000000031664968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3477691.82</v>
      </c>
      <c r="D1308" s="1">
        <f>'RAS-funkcijski'!E14</f>
        <v>4545312.59</v>
      </c>
      <c r="E1308" s="1">
        <v>0</v>
      </c>
      <c r="F1308" s="1">
        <v>0</v>
      </c>
      <c r="G1308" s="2">
        <f t="shared" si="24"/>
        <v>125683.17</v>
      </c>
      <c r="H1308" s="2">
        <f t="shared" si="23"/>
        <v>0.59000000031664968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17675</v>
      </c>
      <c r="E1310" s="1">
        <v>0</v>
      </c>
      <c r="F1310" s="1">
        <v>0</v>
      </c>
      <c r="G1310" s="2">
        <f t="shared" si="24"/>
        <v>424.2</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72150.23</v>
      </c>
      <c r="D1313" s="1">
        <f>'RAS-funkcijski'!E19</f>
        <v>60418.43</v>
      </c>
      <c r="E1313" s="1">
        <v>0</v>
      </c>
      <c r="F1313" s="1">
        <v>0</v>
      </c>
      <c r="G1313" s="2">
        <f t="shared" si="24"/>
        <v>2894.8063499999998</v>
      </c>
      <c r="H1313" s="2">
        <f t="shared" si="23"/>
        <v>0.6599999999962165</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61856.7</v>
      </c>
      <c r="D1314" s="1">
        <f>'RAS-funkcijski'!E20</f>
        <v>60856.37</v>
      </c>
      <c r="E1314" s="1">
        <v>0</v>
      </c>
      <c r="F1314" s="1">
        <v>0</v>
      </c>
      <c r="G1314" s="2">
        <f t="shared" si="24"/>
        <v>2937.1110400000002</v>
      </c>
      <c r="H1314" s="2">
        <f t="shared" si="23"/>
        <v>0.67000000000552973</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22928.61</v>
      </c>
      <c r="D1316" s="1">
        <f>'RAS-funkcijski'!E22</f>
        <v>16596</v>
      </c>
      <c r="E1316" s="1">
        <v>0</v>
      </c>
      <c r="F1316" s="1">
        <v>0</v>
      </c>
      <c r="G1316" s="2">
        <f t="shared" si="24"/>
        <v>1010.1709799999999</v>
      </c>
      <c r="H1316" s="2">
        <f t="shared" si="23"/>
        <v>0.38999999999941792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22928.61</v>
      </c>
      <c r="D1318" s="1">
        <f>'RAS-funkcijski'!E24</f>
        <v>16596</v>
      </c>
      <c r="E1318" s="1">
        <v>0</v>
      </c>
      <c r="F1318" s="1">
        <v>0</v>
      </c>
      <c r="G1318" s="2">
        <f t="shared" si="24"/>
        <v>1122.4122</v>
      </c>
      <c r="H1318" s="2">
        <f t="shared" si="23"/>
        <v>0.38999999999941792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171268</v>
      </c>
      <c r="D1322" s="1">
        <f>'RAS-funkcijski'!E28</f>
        <v>205046.18</v>
      </c>
      <c r="E1322" s="1">
        <v>0</v>
      </c>
      <c r="F1322" s="1">
        <v>0</v>
      </c>
      <c r="G1322" s="2">
        <f t="shared" si="24"/>
        <v>13952.648639999999</v>
      </c>
      <c r="H1322" s="2">
        <f t="shared" si="23"/>
        <v>0.17999999999301508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171268</v>
      </c>
      <c r="D1324" s="1">
        <f>'RAS-funkcijski'!E30</f>
        <v>205046.18</v>
      </c>
      <c r="E1324" s="1">
        <v>0</v>
      </c>
      <c r="F1324" s="1">
        <v>0</v>
      </c>
      <c r="G1324" s="2">
        <f t="shared" si="24"/>
        <v>15115.369360000001</v>
      </c>
      <c r="H1324" s="2">
        <f t="shared" si="23"/>
        <v>0.17999999999301508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2521361.33</v>
      </c>
      <c r="D1329" s="1">
        <f>'RAS-funkcijski'!E35</f>
        <v>4787384.17</v>
      </c>
      <c r="E1329" s="1">
        <v>0</v>
      </c>
      <c r="F1329" s="1">
        <v>0</v>
      </c>
      <c r="G1329" s="2">
        <f t="shared" si="24"/>
        <v>374980.01977000001</v>
      </c>
      <c r="H1329" s="2">
        <f t="shared" si="23"/>
        <v>0.5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1154310.33</v>
      </c>
      <c r="D1333" s="1">
        <f>'RAS-funkcijski'!E39</f>
        <v>753601.47</v>
      </c>
      <c r="E1333" s="1">
        <v>0</v>
      </c>
      <c r="F1333" s="1">
        <v>0</v>
      </c>
      <c r="G1333" s="2">
        <f t="shared" si="24"/>
        <v>93152.964450000014</v>
      </c>
      <c r="H1333" s="2">
        <f t="shared" si="23"/>
        <v>0.80000000004656613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1074203.6200000001</v>
      </c>
      <c r="D1334" s="1">
        <f>'RAS-funkcijski'!E40</f>
        <v>751827.28</v>
      </c>
      <c r="E1334" s="1">
        <v>0</v>
      </c>
      <c r="F1334" s="1">
        <v>0</v>
      </c>
      <c r="G1334" s="2">
        <f t="shared" si="24"/>
        <v>92802.894479999988</v>
      </c>
      <c r="H1334" s="2">
        <f t="shared" si="23"/>
        <v>0.65999999991618097</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80106.710000000006</v>
      </c>
      <c r="D1336" s="1">
        <f>'RAS-funkcijski'!E42</f>
        <v>1774.19</v>
      </c>
      <c r="E1336" s="1">
        <v>0</v>
      </c>
      <c r="F1336" s="1">
        <v>0</v>
      </c>
      <c r="G1336" s="2">
        <f t="shared" si="24"/>
        <v>3178.8934200000003</v>
      </c>
      <c r="H1336" s="2">
        <f t="shared" si="23"/>
        <v>0.47999999999365173</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754174.46000000008</v>
      </c>
      <c r="D1348" s="1">
        <f>'RAS-funkcijski'!E54</f>
        <v>3002625.1599999997</v>
      </c>
      <c r="E1348" s="1">
        <v>0</v>
      </c>
      <c r="F1348" s="1">
        <v>0</v>
      </c>
      <c r="G1348" s="2">
        <f t="shared" si="24"/>
        <v>337971.239</v>
      </c>
      <c r="H1348" s="2">
        <f t="shared" si="27"/>
        <v>0.61999999976251274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686322.55</v>
      </c>
      <c r="D1349" s="1">
        <f>'RAS-funkcijski'!E55</f>
        <v>2938705.65</v>
      </c>
      <c r="E1349" s="1">
        <v>0</v>
      </c>
      <c r="F1349" s="1">
        <v>0</v>
      </c>
      <c r="G1349" s="2">
        <f t="shared" si="24"/>
        <v>334750.42634999997</v>
      </c>
      <c r="H1349" s="2">
        <f t="shared" si="27"/>
        <v>0.80000000004656613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67851.91</v>
      </c>
      <c r="D1351" s="1">
        <f>'RAS-funkcijski'!E57</f>
        <v>63919.51</v>
      </c>
      <c r="E1351" s="1">
        <v>0</v>
      </c>
      <c r="F1351" s="1">
        <v>0</v>
      </c>
      <c r="G1351" s="2">
        <f t="shared" si="24"/>
        <v>10371.619290000001</v>
      </c>
      <c r="H1351" s="2">
        <f t="shared" si="27"/>
        <v>0.57999999999447027</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499971.45999999996</v>
      </c>
      <c r="D1355" s="1">
        <f>'RAS-funkcijski'!E61</f>
        <v>882312.94000000006</v>
      </c>
      <c r="E1355" s="1">
        <v>0</v>
      </c>
      <c r="F1355" s="1">
        <v>0</v>
      </c>
      <c r="G1355" s="2">
        <f t="shared" si="24"/>
        <v>129082.04838000001</v>
      </c>
      <c r="H1355" s="2">
        <f t="shared" si="27"/>
        <v>0.51999999990221113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133031.53</v>
      </c>
      <c r="D1358" s="1">
        <f>'RAS-funkcijski'!E64</f>
        <v>167229.4</v>
      </c>
      <c r="E1358" s="1">
        <v>0</v>
      </c>
      <c r="F1358" s="1">
        <v>0</v>
      </c>
      <c r="G1358" s="2">
        <f t="shared" si="24"/>
        <v>28049.419799999996</v>
      </c>
      <c r="H1358" s="2">
        <f t="shared" si="27"/>
        <v>0.86999999999534339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366939.93</v>
      </c>
      <c r="D1359" s="1">
        <f>'RAS-funkcijski'!E65</f>
        <v>715083.54</v>
      </c>
      <c r="E1359" s="1">
        <v>0</v>
      </c>
      <c r="F1359" s="1">
        <v>0</v>
      </c>
      <c r="G1359" s="2">
        <f t="shared" si="24"/>
        <v>109623.52760999999</v>
      </c>
      <c r="H1359" s="2">
        <f t="shared" si="27"/>
        <v>0.52999999996973202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112905.08</v>
      </c>
      <c r="D1368" s="1">
        <f>'RAS-funkcijski'!E74</f>
        <v>148844.6</v>
      </c>
      <c r="E1368" s="1">
        <v>0</v>
      </c>
      <c r="F1368" s="1">
        <v>0</v>
      </c>
      <c r="G1368" s="2">
        <f t="shared" si="24"/>
        <v>28741.599600000001</v>
      </c>
      <c r="H1368" s="2">
        <f t="shared" si="27"/>
        <v>0.47999999999592546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65975</v>
      </c>
      <c r="E1369" s="1">
        <v>0</v>
      </c>
      <c r="F1369" s="1">
        <v>0</v>
      </c>
      <c r="G1369" s="2">
        <f t="shared" si="24"/>
        <v>9368.4499999999989</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65975</v>
      </c>
      <c r="E1375" s="1">
        <v>0</v>
      </c>
      <c r="F1375" s="1">
        <v>0</v>
      </c>
      <c r="G1375" s="2">
        <f t="shared" si="24"/>
        <v>10160.15</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4283233.57</v>
      </c>
      <c r="D1376" s="1">
        <f>'RAS-funkcijski'!E82</f>
        <v>271954.57</v>
      </c>
      <c r="E1376" s="1">
        <v>0</v>
      </c>
      <c r="F1376" s="1">
        <v>0</v>
      </c>
      <c r="G1376" s="2">
        <f t="shared" si="24"/>
        <v>376517.13138000004</v>
      </c>
      <c r="H1376" s="2">
        <f t="shared" si="27"/>
        <v>0.85999999969499186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44590.46</v>
      </c>
      <c r="E1377" s="1">
        <v>0</v>
      </c>
      <c r="F1377" s="1">
        <v>0</v>
      </c>
      <c r="G1377" s="2">
        <f t="shared" si="24"/>
        <v>7045.2926799999996</v>
      </c>
      <c r="H1377" s="2">
        <f t="shared" si="27"/>
        <v>0.45999999999912689</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36116.800000000003</v>
      </c>
      <c r="D1378" s="1">
        <f>'RAS-funkcijski'!E84</f>
        <v>167507.59</v>
      </c>
      <c r="E1378" s="1">
        <v>0</v>
      </c>
      <c r="F1378" s="1">
        <v>0</v>
      </c>
      <c r="G1378" s="2">
        <f t="shared" si="24"/>
        <v>29690.558400000002</v>
      </c>
      <c r="H1378" s="2">
        <f t="shared" si="27"/>
        <v>0.61000000000058208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59860.34</v>
      </c>
      <c r="D1379" s="1">
        <f>'RAS-funkcijski'!E85</f>
        <v>59856.52</v>
      </c>
      <c r="E1379" s="1">
        <v>0</v>
      </c>
      <c r="F1379" s="1">
        <v>0</v>
      </c>
      <c r="G1379" s="2">
        <f t="shared" si="24"/>
        <v>14545.443780000001</v>
      </c>
      <c r="H1379" s="2">
        <f t="shared" si="27"/>
        <v>0.81999999999970896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4187256.43</v>
      </c>
      <c r="D1382" s="1">
        <f>'RAS-funkcijski'!E88</f>
        <v>0</v>
      </c>
      <c r="E1382" s="1">
        <v>0</v>
      </c>
      <c r="F1382" s="1">
        <v>0</v>
      </c>
      <c r="G1382" s="2">
        <f t="shared" si="24"/>
        <v>351729.54012000002</v>
      </c>
      <c r="H1382" s="2">
        <f t="shared" si="27"/>
        <v>0.43000000016763806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171704.5</v>
      </c>
      <c r="D1383" s="1">
        <f>'RAS-funkcijski'!E89</f>
        <v>324172.19</v>
      </c>
      <c r="E1383" s="1">
        <v>0</v>
      </c>
      <c r="F1383" s="1">
        <v>0</v>
      </c>
      <c r="G1383" s="2">
        <f t="shared" si="24"/>
        <v>69704.154800000004</v>
      </c>
      <c r="H1383" s="2">
        <f t="shared" si="27"/>
        <v>0.69000000000232831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12500</v>
      </c>
      <c r="E1398" s="1">
        <v>0</v>
      </c>
      <c r="F1398" s="1">
        <v>0</v>
      </c>
      <c r="G1398" s="2">
        <f t="shared" si="24"/>
        <v>2500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171704.5</v>
      </c>
      <c r="D1400" s="1">
        <f>'RAS-funkcijski'!E106</f>
        <v>311672.19</v>
      </c>
      <c r="E1400" s="1">
        <v>0</v>
      </c>
      <c r="F1400" s="1">
        <v>0</v>
      </c>
      <c r="G1400" s="2">
        <f t="shared" si="24"/>
        <v>81094.985759999996</v>
      </c>
      <c r="H1400" s="2">
        <f t="shared" si="27"/>
        <v>0.69000000000232831</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580885.37</v>
      </c>
      <c r="D1401" s="1">
        <f>'RAS-funkcijski'!E107</f>
        <v>665503.32000000007</v>
      </c>
      <c r="E1401" s="1">
        <v>0</v>
      </c>
      <c r="F1401" s="1">
        <v>0</v>
      </c>
      <c r="G1401" s="2">
        <f t="shared" si="24"/>
        <v>196924.87703</v>
      </c>
      <c r="H1401" s="2">
        <f t="shared" si="27"/>
        <v>0.69000000006053597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276185.94</v>
      </c>
      <c r="D1402" s="1">
        <f>'RAS-funkcijski'!E108</f>
        <v>314492.84000000003</v>
      </c>
      <c r="E1402" s="1">
        <v>0</v>
      </c>
      <c r="F1402" s="1">
        <v>0</v>
      </c>
      <c r="G1402" s="2">
        <f t="shared" si="24"/>
        <v>94137.848480000001</v>
      </c>
      <c r="H1402" s="2">
        <f t="shared" si="27"/>
        <v>0.21999999997206032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95769.64</v>
      </c>
      <c r="D1403" s="1">
        <f>'RAS-funkcijski'!E109</f>
        <v>138302.57</v>
      </c>
      <c r="E1403" s="1">
        <v>0</v>
      </c>
      <c r="F1403" s="1">
        <v>0</v>
      </c>
      <c r="G1403" s="2">
        <f t="shared" si="24"/>
        <v>39099.351900000001</v>
      </c>
      <c r="H1403" s="2">
        <f t="shared" si="27"/>
        <v>0.78999999999359716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4250</v>
      </c>
      <c r="D1404" s="1">
        <f>'RAS-funkcijski'!E110</f>
        <v>7000</v>
      </c>
      <c r="E1404" s="1">
        <v>0</v>
      </c>
      <c r="F1404" s="1">
        <v>0</v>
      </c>
      <c r="G1404" s="2">
        <f t="shared" si="24"/>
        <v>1934.5</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175931.79</v>
      </c>
      <c r="D1405" s="1">
        <f>'RAS-funkcijski'!E111</f>
        <v>176957.91</v>
      </c>
      <c r="E1405" s="1">
        <v>0</v>
      </c>
      <c r="F1405" s="1">
        <v>0</v>
      </c>
      <c r="G1405" s="2">
        <f t="shared" si="24"/>
        <v>56693.694270000007</v>
      </c>
      <c r="H1405" s="2">
        <f t="shared" si="27"/>
        <v>0.29999999998835847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28748</v>
      </c>
      <c r="D1407" s="1">
        <f>'RAS-funkcijski'!E113</f>
        <v>28750</v>
      </c>
      <c r="E1407" s="1">
        <v>0</v>
      </c>
      <c r="F1407" s="1">
        <v>0</v>
      </c>
      <c r="G1407" s="2">
        <f t="shared" si="24"/>
        <v>9401.0319999999992</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4027326.18</v>
      </c>
      <c r="D1408" s="1">
        <f>'RAS-funkcijski'!E114</f>
        <v>3202692.64</v>
      </c>
      <c r="E1408" s="1">
        <v>0</v>
      </c>
      <c r="F1408" s="1">
        <v>0</v>
      </c>
      <c r="G1408" s="2">
        <f t="shared" si="24"/>
        <v>1147598.2606000002</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761798.54</v>
      </c>
      <c r="D1409" s="1">
        <f>'RAS-funkcijski'!E115</f>
        <v>1712019.02</v>
      </c>
      <c r="E1409" s="1">
        <v>0</v>
      </c>
      <c r="F1409" s="1">
        <v>0</v>
      </c>
      <c r="G1409" s="2">
        <f t="shared" si="24"/>
        <v>464627.86037999997</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26250</v>
      </c>
      <c r="D1410" s="1">
        <f>'RAS-funkcijski'!E116</f>
        <v>3750</v>
      </c>
      <c r="E1410" s="1">
        <v>0</v>
      </c>
      <c r="F1410" s="1">
        <v>0</v>
      </c>
      <c r="G1410" s="2">
        <f t="shared" si="24"/>
        <v>3780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735548.54</v>
      </c>
      <c r="D1411" s="1">
        <f>'RAS-funkcijski'!E117</f>
        <v>1708269.02</v>
      </c>
      <c r="E1411" s="1">
        <v>0</v>
      </c>
      <c r="F1411" s="1">
        <v>0</v>
      </c>
      <c r="G1411" s="2">
        <f t="shared" si="24"/>
        <v>469185.78354000003</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55573.86</v>
      </c>
      <c r="D1412" s="1">
        <f>'RAS-funkcijski'!E118</f>
        <v>31104.66</v>
      </c>
      <c r="E1412" s="1">
        <v>0</v>
      </c>
      <c r="F1412" s="1">
        <v>0</v>
      </c>
      <c r="G1412" s="2">
        <f t="shared" si="24"/>
        <v>13427.282520000001</v>
      </c>
      <c r="H1412" s="2">
        <f t="shared" si="27"/>
        <v>0.47999999999956344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55573.86</v>
      </c>
      <c r="D1414" s="1">
        <f>'RAS-funkcijski'!E120</f>
        <v>31104.66</v>
      </c>
      <c r="E1414" s="1">
        <v>0</v>
      </c>
      <c r="F1414" s="1">
        <v>0</v>
      </c>
      <c r="G1414" s="2">
        <f t="shared" si="24"/>
        <v>13662.848880000001</v>
      </c>
      <c r="H1414" s="2">
        <f t="shared" si="27"/>
        <v>0.47999999999956344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149122.39000000001</v>
      </c>
      <c r="D1416" s="1">
        <f>'RAS-funkcijski'!E122</f>
        <v>147681.60999999999</v>
      </c>
      <c r="E1416" s="1">
        <v>0</v>
      </c>
      <c r="F1416" s="1">
        <v>0</v>
      </c>
      <c r="G1416" s="2">
        <f t="shared" si="24"/>
        <v>52449.301979999997</v>
      </c>
      <c r="H1416" s="2">
        <f t="shared" si="27"/>
        <v>0.78000000002793968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149122.39000000001</v>
      </c>
      <c r="D1418" s="1">
        <f>'RAS-funkcijski'!E124</f>
        <v>147681.60999999999</v>
      </c>
      <c r="E1418" s="1">
        <v>0</v>
      </c>
      <c r="F1418" s="1">
        <v>0</v>
      </c>
      <c r="G1418" s="2">
        <f t="shared" si="24"/>
        <v>53338.273199999996</v>
      </c>
      <c r="H1418" s="2">
        <f t="shared" si="27"/>
        <v>0.78000000002793968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3060831.39</v>
      </c>
      <c r="D1420" s="1">
        <f>'RAS-funkcijski'!E126</f>
        <v>1311887.3500000001</v>
      </c>
      <c r="E1420" s="1">
        <v>0</v>
      </c>
      <c r="F1420" s="1">
        <v>0</v>
      </c>
      <c r="G1420" s="2">
        <f t="shared" si="24"/>
        <v>693521.94298000005</v>
      </c>
      <c r="H1420" s="2">
        <f t="shared" si="27"/>
        <v>0.74000000022351742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561799.98</v>
      </c>
      <c r="D1423" s="1">
        <f>'RAS-funkcijski'!E129</f>
        <v>494700.81000000006</v>
      </c>
      <c r="E1423" s="1">
        <v>0</v>
      </c>
      <c r="F1423" s="1">
        <v>0</v>
      </c>
      <c r="G1423" s="2">
        <f t="shared" si="24"/>
        <v>193900.2</v>
      </c>
      <c r="H1423" s="2">
        <f t="shared" si="27"/>
        <v>0.2099999999627471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29998</v>
      </c>
      <c r="E1424" s="1">
        <v>0</v>
      </c>
      <c r="F1424" s="1">
        <v>0</v>
      </c>
      <c r="G1424" s="2">
        <f t="shared" si="24"/>
        <v>7559.4960000000001</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29998</v>
      </c>
      <c r="E1426" s="1">
        <v>0</v>
      </c>
      <c r="F1426" s="1">
        <v>0</v>
      </c>
      <c r="G1426" s="2">
        <f t="shared" si="24"/>
        <v>7679.4880000000003</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12200.07</v>
      </c>
      <c r="D1427" s="1">
        <f>'RAS-funkcijski'!E133</f>
        <v>11897.52</v>
      </c>
      <c r="E1427" s="1">
        <v>0</v>
      </c>
      <c r="F1427" s="1">
        <v>0</v>
      </c>
      <c r="G1427" s="2">
        <f t="shared" si="24"/>
        <v>4643.3691899999994</v>
      </c>
      <c r="H1427" s="2">
        <f t="shared" si="27"/>
        <v>0.5499999999992724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136495.12</v>
      </c>
      <c r="D1429" s="1">
        <f>'RAS-funkcijski'!E135</f>
        <v>142754.96</v>
      </c>
      <c r="E1429" s="1">
        <v>0</v>
      </c>
      <c r="F1429" s="1">
        <v>0</v>
      </c>
      <c r="G1429" s="2">
        <f t="shared" si="24"/>
        <v>55282.660239999997</v>
      </c>
      <c r="H1429" s="2">
        <f t="shared" si="27"/>
        <v>0.16000000000349246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176710.26</v>
      </c>
      <c r="D1431" s="1">
        <f>'RAS-funkcijski'!E137</f>
        <v>185513.07</v>
      </c>
      <c r="E1431" s="1">
        <v>0</v>
      </c>
      <c r="F1431" s="1">
        <v>0</v>
      </c>
      <c r="G1431" s="2">
        <f t="shared" si="24"/>
        <v>72848.941200000001</v>
      </c>
      <c r="H1431" s="2">
        <f t="shared" si="27"/>
        <v>0.33000000001629815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90153.51</v>
      </c>
      <c r="D1432" s="1">
        <f>'RAS-funkcijski'!E138</f>
        <v>105062.65</v>
      </c>
      <c r="E1432" s="1">
        <v>0</v>
      </c>
      <c r="F1432" s="1">
        <v>0</v>
      </c>
      <c r="G1432" s="2">
        <f t="shared" si="24"/>
        <v>40237.360540000001</v>
      </c>
      <c r="H1432" s="2">
        <f t="shared" si="27"/>
        <v>0.84000000001105946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395.5</v>
      </c>
      <c r="E1433" s="1">
        <v>0</v>
      </c>
      <c r="F1433" s="1">
        <v>0</v>
      </c>
      <c r="G1433" s="2">
        <f t="shared" si="24"/>
        <v>106.78500000000001</v>
      </c>
      <c r="H1433" s="2">
        <f t="shared" si="27"/>
        <v>0.5</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146241.01999999999</v>
      </c>
      <c r="D1434" s="1">
        <f>'RAS-funkcijski'!E140</f>
        <v>19079.11</v>
      </c>
      <c r="E1434" s="1">
        <v>0</v>
      </c>
      <c r="F1434" s="1">
        <v>0</v>
      </c>
      <c r="G1434" s="2">
        <f t="shared" si="24"/>
        <v>25078.29664</v>
      </c>
      <c r="H1434" s="2">
        <f t="shared" si="27"/>
        <v>0.1299999999901047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16194912.979999999</v>
      </c>
      <c r="D1435" s="13">
        <f>'RAS-funkcijski'!E141</f>
        <v>15014722.98</v>
      </c>
      <c r="E1435" s="13">
        <v>0</v>
      </c>
      <c r="F1435" s="13">
        <v>0</v>
      </c>
      <c r="G1435" s="14">
        <f t="shared" si="24"/>
        <v>6332737.17478</v>
      </c>
      <c r="H1435" s="14">
        <f t="shared" si="27"/>
        <v>4.0000000968575478E-2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6503877.6900000004</v>
      </c>
      <c r="D1436" s="6">
        <f>'P-VRIO'!E5</f>
        <v>380.42</v>
      </c>
      <c r="E1436" s="6">
        <v>0</v>
      </c>
      <c r="F1436" s="6">
        <v>0</v>
      </c>
      <c r="G1436" s="7">
        <f t="shared" si="24"/>
        <v>6504.6385300000002</v>
      </c>
      <c r="H1436" s="7">
        <f t="shared" si="27"/>
        <v>0.72999999959023398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6423209.6100000003</v>
      </c>
      <c r="D1437" s="1">
        <f>'P-VRIO'!E6</f>
        <v>0</v>
      </c>
      <c r="E1437" s="1">
        <v>0</v>
      </c>
      <c r="F1437" s="1">
        <v>0</v>
      </c>
      <c r="G1437" s="2">
        <f t="shared" si="24"/>
        <v>12846.419220000002</v>
      </c>
      <c r="H1437" s="2">
        <f t="shared" si="27"/>
        <v>0.38999999966472387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6423209.6100000003</v>
      </c>
      <c r="D1438" s="1">
        <f>'P-VRIO'!E7</f>
        <v>0</v>
      </c>
      <c r="E1438" s="1">
        <v>0</v>
      </c>
      <c r="F1438" s="1">
        <v>0</v>
      </c>
      <c r="G1438" s="2">
        <f t="shared" si="24"/>
        <v>19269.628830000001</v>
      </c>
      <c r="H1438" s="2">
        <f t="shared" si="27"/>
        <v>0.38999999966472387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6423209.6100000003</v>
      </c>
      <c r="D1440" s="1">
        <f>'P-VRIO'!E9</f>
        <v>0</v>
      </c>
      <c r="E1440" s="1">
        <v>0</v>
      </c>
      <c r="F1440" s="1">
        <v>0</v>
      </c>
      <c r="G1440" s="2">
        <f t="shared" si="24"/>
        <v>32116.048050000001</v>
      </c>
      <c r="H1440" s="2">
        <f t="shared" si="27"/>
        <v>0.38999999966472387</v>
      </c>
      <c r="I1440" s="10">
        <f t="shared" si="28"/>
        <v>12525.258728732257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80668.08</v>
      </c>
      <c r="D1453" s="1">
        <f>'P-VRIO'!E22</f>
        <v>380.42</v>
      </c>
      <c r="E1453" s="1">
        <v>0</v>
      </c>
      <c r="F1453" s="1">
        <v>0</v>
      </c>
      <c r="G1453" s="2">
        <f t="shared" si="24"/>
        <v>1465.72056</v>
      </c>
      <c r="H1453" s="2">
        <f t="shared" si="27"/>
        <v>0.50000000000176215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80668.08</v>
      </c>
      <c r="D1454" s="1">
        <f>'P-VRIO'!E23</f>
        <v>380.42</v>
      </c>
      <c r="E1454" s="1">
        <v>0</v>
      </c>
      <c r="F1454" s="1">
        <v>0</v>
      </c>
      <c r="G1454" s="2">
        <f t="shared" si="24"/>
        <v>1547.14948</v>
      </c>
      <c r="H1454" s="2">
        <f t="shared" si="27"/>
        <v>0.50000000000176215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51000</v>
      </c>
      <c r="D1455" s="1">
        <f>'P-VRIO'!E24</f>
        <v>0</v>
      </c>
      <c r="E1455" s="1">
        <v>0</v>
      </c>
      <c r="F1455" s="1">
        <v>0</v>
      </c>
      <c r="G1455" s="2">
        <f t="shared" si="24"/>
        <v>1020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29668.080000000002</v>
      </c>
      <c r="D1456" s="1">
        <f>'P-VRIO'!E25</f>
        <v>380.42</v>
      </c>
      <c r="E1456" s="1">
        <v>0</v>
      </c>
      <c r="F1456" s="1">
        <v>0</v>
      </c>
      <c r="G1456" s="2">
        <f t="shared" si="24"/>
        <v>639.00732000000005</v>
      </c>
      <c r="H1456" s="2">
        <f t="shared" si="27"/>
        <v>0.50000000000176215</v>
      </c>
      <c r="I1456" s="10">
        <f t="shared" si="30"/>
        <v>319.50366000112604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5179308.4000000004</v>
      </c>
      <c r="D1480" s="6"/>
      <c r="E1480" s="6">
        <v>0</v>
      </c>
      <c r="F1480" s="6">
        <v>0</v>
      </c>
      <c r="G1480" s="7">
        <f t="shared" ref="G1480:G1580" si="34">B1480/1000*C1480</f>
        <v>5179.3084000000008</v>
      </c>
      <c r="H1480" s="7">
        <f t="shared" ref="H1480:H1580" si="35">ABS(C1480-ROUND(C1480,0))</f>
        <v>0.40000000037252903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16962202.379999999</v>
      </c>
      <c r="D1481" s="1">
        <v>0</v>
      </c>
      <c r="E1481" s="1">
        <v>0</v>
      </c>
      <c r="F1481" s="1">
        <v>0</v>
      </c>
      <c r="G1481" s="2">
        <f t="shared" si="34"/>
        <v>33924.404759999998</v>
      </c>
      <c r="H1481" s="2">
        <f t="shared" si="35"/>
        <v>0.37999999895691872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104813.42</v>
      </c>
      <c r="D1482" s="1">
        <v>0</v>
      </c>
      <c r="E1482" s="1">
        <v>0</v>
      </c>
      <c r="F1482" s="1">
        <v>0</v>
      </c>
      <c r="G1482" s="2">
        <f t="shared" si="34"/>
        <v>314.44026000000002</v>
      </c>
      <c r="H1482" s="2">
        <f t="shared" si="35"/>
        <v>0.41999999999825377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15361368.66</v>
      </c>
      <c r="D1483" s="1">
        <v>0</v>
      </c>
      <c r="E1483" s="1">
        <v>0</v>
      </c>
      <c r="F1483" s="1">
        <v>0</v>
      </c>
      <c r="G1483" s="2">
        <f t="shared" si="34"/>
        <v>61445.47464</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3690243.51</v>
      </c>
      <c r="D1484" s="1">
        <v>0</v>
      </c>
      <c r="E1484" s="1">
        <v>0</v>
      </c>
      <c r="F1484" s="1">
        <v>0</v>
      </c>
      <c r="G1484" s="2">
        <f t="shared" si="34"/>
        <v>18451.217549999998</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3281648.41</v>
      </c>
      <c r="D1485" s="1">
        <v>0</v>
      </c>
      <c r="E1485" s="1">
        <v>0</v>
      </c>
      <c r="F1485" s="1">
        <v>0</v>
      </c>
      <c r="G1485" s="2">
        <f t="shared" si="34"/>
        <v>19689.890460000002</v>
      </c>
      <c r="H1485" s="2">
        <f t="shared" si="35"/>
        <v>0.41000000014901161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148512.12</v>
      </c>
      <c r="D1486" s="1">
        <v>0</v>
      </c>
      <c r="E1486" s="1">
        <v>0</v>
      </c>
      <c r="F1486" s="1">
        <v>0</v>
      </c>
      <c r="G1486" s="2">
        <f t="shared" si="34"/>
        <v>1039.58484</v>
      </c>
      <c r="H1486" s="2">
        <f t="shared" si="35"/>
        <v>0.11999999999534339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658427.49</v>
      </c>
      <c r="D1487" s="1">
        <v>0</v>
      </c>
      <c r="E1487" s="1">
        <v>0</v>
      </c>
      <c r="F1487" s="1">
        <v>0</v>
      </c>
      <c r="G1487" s="2">
        <f t="shared" si="34"/>
        <v>5267.4199200000003</v>
      </c>
      <c r="H1487" s="2">
        <f t="shared" si="35"/>
        <v>0.48999999999068677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4279960.67</v>
      </c>
      <c r="D1489" s="1">
        <v>0</v>
      </c>
      <c r="E1489" s="1">
        <v>0</v>
      </c>
      <c r="F1489" s="1">
        <v>0</v>
      </c>
      <c r="G1489" s="2">
        <f t="shared" si="34"/>
        <v>42799.606699999997</v>
      </c>
      <c r="H1489" s="2">
        <f t="shared" si="35"/>
        <v>0.33000000007450581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320000</v>
      </c>
      <c r="D1490" s="1">
        <v>0</v>
      </c>
      <c r="E1490" s="1">
        <v>0</v>
      </c>
      <c r="F1490" s="1">
        <v>0</v>
      </c>
      <c r="G1490" s="2">
        <f t="shared" si="34"/>
        <v>3520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2982576.46</v>
      </c>
      <c r="D1491" s="1">
        <v>0</v>
      </c>
      <c r="E1491" s="1">
        <v>0</v>
      </c>
      <c r="F1491" s="1">
        <v>0</v>
      </c>
      <c r="G1491" s="2">
        <f t="shared" si="34"/>
        <v>35790.917520000003</v>
      </c>
      <c r="H1491" s="2">
        <f t="shared" si="35"/>
        <v>0.4599999999627471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1455320.3</v>
      </c>
      <c r="D1492" s="1">
        <v>0</v>
      </c>
      <c r="E1492" s="1">
        <v>0</v>
      </c>
      <c r="F1492" s="1">
        <v>0</v>
      </c>
      <c r="G1492" s="2">
        <f t="shared" si="34"/>
        <v>18919.1639</v>
      </c>
      <c r="H1492" s="2">
        <f t="shared" si="35"/>
        <v>0.30000000004656613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40700</v>
      </c>
      <c r="D1493" s="1">
        <v>0</v>
      </c>
      <c r="E1493" s="1">
        <v>0</v>
      </c>
      <c r="F1493" s="1">
        <v>0</v>
      </c>
      <c r="G1493" s="2">
        <f t="shared" si="34"/>
        <v>569.80000000000007</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40700</v>
      </c>
      <c r="D1497" s="1">
        <v>0</v>
      </c>
      <c r="E1497" s="1">
        <v>0</v>
      </c>
      <c r="F1497" s="1">
        <v>0</v>
      </c>
      <c r="G1497" s="2">
        <f t="shared" si="34"/>
        <v>732.59999999999991</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17048011.370000001</v>
      </c>
      <c r="D1499" s="1">
        <v>0</v>
      </c>
      <c r="E1499" s="1">
        <v>0</v>
      </c>
      <c r="F1499" s="1">
        <v>0</v>
      </c>
      <c r="G1499" s="2">
        <f t="shared" si="34"/>
        <v>340960.22740000003</v>
      </c>
      <c r="H1499" s="2">
        <f t="shared" si="35"/>
        <v>0.37000000104308128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380298.95</v>
      </c>
      <c r="D1500" s="1">
        <v>0</v>
      </c>
      <c r="E1500" s="1">
        <v>0</v>
      </c>
      <c r="F1500" s="1">
        <v>0</v>
      </c>
      <c r="G1500" s="2">
        <f t="shared" si="34"/>
        <v>7986.2779500000006</v>
      </c>
      <c r="H1500" s="2">
        <f t="shared" si="35"/>
        <v>4.9999999988358468E-2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15036592.140000001</v>
      </c>
      <c r="D1501" s="1">
        <v>0</v>
      </c>
      <c r="E1501" s="1">
        <v>0</v>
      </c>
      <c r="F1501" s="1">
        <v>0</v>
      </c>
      <c r="G1501" s="2">
        <f t="shared" si="34"/>
        <v>330805.02707999997</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3402163.28</v>
      </c>
      <c r="D1502" s="1">
        <v>0</v>
      </c>
      <c r="E1502" s="1">
        <v>0</v>
      </c>
      <c r="F1502" s="1">
        <v>0</v>
      </c>
      <c r="G1502" s="2">
        <f t="shared" si="34"/>
        <v>78249.755439999994</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3240103.74</v>
      </c>
      <c r="D1503" s="1">
        <v>0</v>
      </c>
      <c r="E1503" s="1">
        <v>0</v>
      </c>
      <c r="F1503" s="1">
        <v>0</v>
      </c>
      <c r="G1503" s="2">
        <f t="shared" si="34"/>
        <v>77762.489760000011</v>
      </c>
      <c r="H1503" s="2">
        <f t="shared" si="35"/>
        <v>0.25999999977648258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160063.72</v>
      </c>
      <c r="D1504" s="1">
        <v>0</v>
      </c>
      <c r="E1504" s="1">
        <v>0</v>
      </c>
      <c r="F1504" s="1">
        <v>0</v>
      </c>
      <c r="G1504" s="2">
        <f t="shared" si="34"/>
        <v>4001.5930000000003</v>
      </c>
      <c r="H1504" s="2">
        <f t="shared" si="35"/>
        <v>0.27999999999883585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791658.4</v>
      </c>
      <c r="D1505" s="1">
        <v>0</v>
      </c>
      <c r="E1505" s="1">
        <v>0</v>
      </c>
      <c r="F1505" s="1">
        <v>0</v>
      </c>
      <c r="G1505" s="2">
        <f t="shared" si="34"/>
        <v>20583.118399999999</v>
      </c>
      <c r="H1505" s="2">
        <f t="shared" si="35"/>
        <v>0.40000000002328306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4241494.95</v>
      </c>
      <c r="D1507" s="1">
        <v>0</v>
      </c>
      <c r="E1507" s="1">
        <v>0</v>
      </c>
      <c r="F1507" s="1">
        <v>0</v>
      </c>
      <c r="G1507" s="2">
        <f t="shared" si="34"/>
        <v>118761.85860000001</v>
      </c>
      <c r="H1507" s="2">
        <f t="shared" si="35"/>
        <v>4.9999999813735485E-2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320000</v>
      </c>
      <c r="D1508" s="1">
        <v>0</v>
      </c>
      <c r="E1508" s="1">
        <v>0</v>
      </c>
      <c r="F1508" s="1">
        <v>0</v>
      </c>
      <c r="G1508" s="2">
        <f t="shared" si="34"/>
        <v>9280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2881108.05</v>
      </c>
      <c r="D1509" s="1">
        <v>0</v>
      </c>
      <c r="E1509" s="1">
        <v>0</v>
      </c>
      <c r="F1509" s="1">
        <v>0</v>
      </c>
      <c r="G1509" s="2">
        <f t="shared" si="34"/>
        <v>86433.241499999989</v>
      </c>
      <c r="H1509" s="2">
        <f t="shared" si="35"/>
        <v>4.9999999813735485E-2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1146283.08</v>
      </c>
      <c r="D1510" s="1">
        <v>0</v>
      </c>
      <c r="E1510" s="1">
        <v>0</v>
      </c>
      <c r="F1510" s="1">
        <v>0</v>
      </c>
      <c r="G1510" s="2">
        <f t="shared" si="34"/>
        <v>35534.775480000004</v>
      </c>
      <c r="H1510" s="2">
        <f t="shared" si="35"/>
        <v>8.0000000074505806E-2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484837.2</v>
      </c>
      <c r="D1511" s="1">
        <v>0</v>
      </c>
      <c r="E1511" s="1">
        <v>0</v>
      </c>
      <c r="F1511" s="1">
        <v>0</v>
      </c>
      <c r="G1511" s="2">
        <f t="shared" si="34"/>
        <v>15514.7904</v>
      </c>
      <c r="H1511" s="2">
        <f t="shared" si="35"/>
        <v>0.20000000001164153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484837.2</v>
      </c>
      <c r="D1515" s="1">
        <v>0</v>
      </c>
      <c r="E1515" s="1">
        <v>0</v>
      </c>
      <c r="F1515" s="1">
        <v>0</v>
      </c>
      <c r="G1515" s="2">
        <f t="shared" si="34"/>
        <v>17454.139199999998</v>
      </c>
      <c r="H1515" s="2">
        <f t="shared" si="35"/>
        <v>0.20000000001164153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5093499.41</v>
      </c>
      <c r="D1517" s="1">
        <v>0</v>
      </c>
      <c r="E1517" s="1">
        <v>0</v>
      </c>
      <c r="F1517" s="1">
        <v>0</v>
      </c>
      <c r="G1517" s="2">
        <f t="shared" si="34"/>
        <v>193552.97758000001</v>
      </c>
      <c r="H1517" s="2">
        <f t="shared" si="35"/>
        <v>0.41000000014901161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5120.22</v>
      </c>
      <c r="D1518" s="1">
        <v>0</v>
      </c>
      <c r="E1518" s="1">
        <v>0</v>
      </c>
      <c r="F1518" s="1">
        <v>0</v>
      </c>
      <c r="G1518" s="2">
        <f t="shared" si="34"/>
        <v>199.68858</v>
      </c>
      <c r="H1518" s="2">
        <f t="shared" si="35"/>
        <v>0.22000000000025466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132.72</v>
      </c>
      <c r="D1524" s="1">
        <v>0</v>
      </c>
      <c r="E1524" s="1">
        <v>0</v>
      </c>
      <c r="F1524" s="1">
        <v>0</v>
      </c>
      <c r="G1524" s="2">
        <f t="shared" si="34"/>
        <v>5.9723999999999995</v>
      </c>
      <c r="H1524" s="2">
        <f t="shared" si="35"/>
        <v>0.28000000000000114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132.72</v>
      </c>
      <c r="D1550" s="1">
        <v>0</v>
      </c>
      <c r="E1550" s="1">
        <v>0</v>
      </c>
      <c r="F1550" s="1">
        <v>0</v>
      </c>
      <c r="G1550" s="2">
        <f t="shared" si="34"/>
        <v>9.4231199999999991</v>
      </c>
      <c r="H1550" s="2">
        <f t="shared" si="35"/>
        <v>0.28000000000000114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132.72</v>
      </c>
      <c r="D1551" s="1">
        <v>0</v>
      </c>
      <c r="E1551" s="1">
        <v>0</v>
      </c>
      <c r="F1551" s="1">
        <v>0</v>
      </c>
      <c r="G1551" s="2">
        <f t="shared" si="34"/>
        <v>9.5558399999999999</v>
      </c>
      <c r="H1551" s="2">
        <f t="shared" si="35"/>
        <v>0.28000000000000114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4987.5</v>
      </c>
      <c r="D1565" s="1">
        <v>0</v>
      </c>
      <c r="E1565" s="1">
        <v>0</v>
      </c>
      <c r="F1565" s="1">
        <v>0</v>
      </c>
      <c r="G1565" s="2">
        <f t="shared" si="34"/>
        <v>428.92499999999995</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4987.5</v>
      </c>
      <c r="D1566" s="1">
        <v>0</v>
      </c>
      <c r="E1566" s="1">
        <v>0</v>
      </c>
      <c r="F1566" s="1">
        <v>0</v>
      </c>
      <c r="G1566" s="2">
        <f t="shared" si="34"/>
        <v>433.91249999999997</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5088379.1899999995</v>
      </c>
      <c r="D1576" s="1">
        <v>0</v>
      </c>
      <c r="E1576" s="1">
        <v>0</v>
      </c>
      <c r="F1576" s="1">
        <v>0</v>
      </c>
      <c r="G1576" s="2">
        <f t="shared" si="34"/>
        <v>493572.78142999997</v>
      </c>
      <c r="H1576" s="2">
        <f t="shared" si="35"/>
        <v>0.18999999947845936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1315093.6599999999</v>
      </c>
      <c r="D1578" s="1">
        <v>0</v>
      </c>
      <c r="E1578" s="1">
        <v>0</v>
      </c>
      <c r="F1578" s="1">
        <v>0</v>
      </c>
      <c r="G1578" s="2">
        <f t="shared" si="34"/>
        <v>130194.27234</v>
      </c>
      <c r="H1578" s="2">
        <f t="shared" si="35"/>
        <v>0.34000000008381903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305010.96999999997</v>
      </c>
      <c r="D1579" s="1">
        <v>0</v>
      </c>
      <c r="E1579" s="1">
        <v>0</v>
      </c>
      <c r="F1579" s="1">
        <v>0</v>
      </c>
      <c r="G1579" s="2">
        <f t="shared" si="34"/>
        <v>30501.096999999998</v>
      </c>
      <c r="H1579" s="2">
        <f t="shared" si="35"/>
        <v>3.0000000027939677E-2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3468274.56</v>
      </c>
      <c r="D1580" s="13">
        <v>0</v>
      </c>
      <c r="E1580" s="13">
        <v>0</v>
      </c>
      <c r="F1580" s="13">
        <v>0</v>
      </c>
      <c r="G1580" s="14">
        <f t="shared" si="34"/>
        <v>350295.73056000005</v>
      </c>
      <c r="H1580" s="14">
        <f t="shared" si="35"/>
        <v>0.43999999994412065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28233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22634360.77</v>
      </c>
      <c r="I16" s="170">
        <f>'PR-RAS'!E6</f>
        <v>25189297.109999999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23751775.059999999</v>
      </c>
      <c r="I17" s="170">
        <f>'PR-RAS'!E151</f>
        <v>20757869.680000003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1070882.8000000026</v>
      </c>
      <c r="I18" s="170">
        <f>'PR-RAS'!E645</f>
        <v>3399136.1099999966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12052625.109999999</v>
      </c>
      <c r="I20" s="173">
        <f>BILANCA!E7</f>
        <v>19695584.270000003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4739687.8600000003</v>
      </c>
      <c r="I21" s="175">
        <f>BILANCA!E68</f>
        <v>7650327.919999999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5179308.4000000004</v>
      </c>
      <c r="I22" s="175">
        <f>BILANCA!E176</f>
        <v>5093499.4099999992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11613004.570000004</v>
      </c>
      <c r="I23" s="177">
        <f>BILANCA!E237</f>
        <v>22252412.779999997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3854405.44</v>
      </c>
      <c r="I24" s="173">
        <f>'RAS-funkcijski'!E5</f>
        <v>4980698.0999999996</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2521361.33</v>
      </c>
      <c r="I25" s="175">
        <f>'RAS-funkcijski'!E35</f>
        <v>4787384.17</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4187256.43</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4027326.18</v>
      </c>
      <c r="I27" s="175">
        <f>'RAS-funkcijski'!E114</f>
        <v>3202692.64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16194912.979999999</v>
      </c>
      <c r="I28" s="179">
        <f>'RAS-funkcijski'!E141</f>
        <v>15014722.98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6503877.6900000004</v>
      </c>
      <c r="I29" s="173">
        <f>'P-VRIO'!E5</f>
        <v>380.42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80668.08</v>
      </c>
      <c r="I30" s="175">
        <f>'P-VRIO'!E22</f>
        <v>380.42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5179308.4000000004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5093499.41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5120.22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5088379.1899999995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 zoomScale="150" zoomScaleNormal="15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22634360.77</v>
      </c>
      <c r="E6" s="51">
        <f>E7+E44+E50+E82+E106+E124+E133+E139</f>
        <v>25189297.109999999</v>
      </c>
      <c r="F6" s="52">
        <f t="shared" ref="F6:F131" si="0">IF(D6&lt;&gt;0,IF(E6/D6&gt;=100,"&gt;&gt;100",E6/D6*100),"-")</f>
        <v>111.28786611630915</v>
      </c>
    </row>
    <row r="7" spans="1:25" ht="12.75" customHeight="1" x14ac:dyDescent="0.2">
      <c r="A7" s="53">
        <v>61</v>
      </c>
      <c r="B7" s="294" t="s">
        <v>60</v>
      </c>
      <c r="C7" s="50" t="s">
        <v>61</v>
      </c>
      <c r="D7" s="51">
        <f t="shared" ref="D7:E7" si="1">D8+D17+D23+D29+D37+D40</f>
        <v>9239247.2799999993</v>
      </c>
      <c r="E7" s="51">
        <f t="shared" si="1"/>
        <v>11626907.120000003</v>
      </c>
      <c r="F7" s="52">
        <f t="shared" si="0"/>
        <v>125.84257967820082</v>
      </c>
    </row>
    <row r="8" spans="1:25" ht="12.75" customHeight="1" x14ac:dyDescent="0.2">
      <c r="A8" s="53">
        <v>611</v>
      </c>
      <c r="B8" s="85" t="s">
        <v>62</v>
      </c>
      <c r="C8" s="50" t="s">
        <v>63</v>
      </c>
      <c r="D8" s="51">
        <f t="shared" ref="D8:E8" si="2">SUM(D9:D14)-D15-D16</f>
        <v>8620972.2400000002</v>
      </c>
      <c r="E8" s="51">
        <f t="shared" si="2"/>
        <v>10918062.520000001</v>
      </c>
      <c r="F8" s="52">
        <f t="shared" si="0"/>
        <v>126.64537381690954</v>
      </c>
    </row>
    <row r="9" spans="1:25" ht="12.75" customHeight="1" x14ac:dyDescent="0.2">
      <c r="A9" s="53">
        <v>6111</v>
      </c>
      <c r="B9" s="85" t="s">
        <v>64</v>
      </c>
      <c r="C9" s="50" t="s">
        <v>65</v>
      </c>
      <c r="D9" s="242">
        <v>9458874.2300000004</v>
      </c>
      <c r="E9" s="242">
        <v>12179778.060000001</v>
      </c>
      <c r="F9" s="52">
        <f t="shared" si="0"/>
        <v>128.76562013447978</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191354.2</v>
      </c>
      <c r="E13" s="242">
        <v>410195.14</v>
      </c>
      <c r="F13" s="52">
        <f t="shared" si="0"/>
        <v>214.36432542374297</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1029256.19</v>
      </c>
      <c r="E15" s="242">
        <v>1671910.68</v>
      </c>
      <c r="F15" s="52">
        <f t="shared" si="0"/>
        <v>162.43872966165983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4287.84</v>
      </c>
      <c r="E23" s="51">
        <f t="shared" si="4"/>
        <v>35977.379999999997</v>
      </c>
      <c r="F23" s="52">
        <f t="shared" si="0"/>
        <v>839.05602821000775</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4287.84</v>
      </c>
      <c r="E25" s="242">
        <v>35977.379999999997</v>
      </c>
      <c r="F25" s="52">
        <f t="shared" si="0"/>
        <v>839.05602821000775</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613987.19999999995</v>
      </c>
      <c r="E29" s="51">
        <f t="shared" si="5"/>
        <v>672867.22</v>
      </c>
      <c r="F29" s="52">
        <f t="shared" si="0"/>
        <v>109.58977972179224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603795.82999999996</v>
      </c>
      <c r="E33" s="242">
        <v>663170.84</v>
      </c>
      <c r="F33" s="52">
        <f t="shared" si="0"/>
        <v>109.83362372674883</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10191.370000000001</v>
      </c>
      <c r="E35" s="242">
        <v>9696.3799999999992</v>
      </c>
      <c r="F35" s="52">
        <f t="shared" si="0"/>
        <v>95.143047499992633</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12081770.82</v>
      </c>
      <c r="E50" s="51">
        <f>E51+E54+E59+E62+E65+E68+E71+E74+E77</f>
        <v>12111487.51</v>
      </c>
      <c r="F50" s="52">
        <f t="shared" si="0"/>
        <v>100.24596303342229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3948.26</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3948.26</v>
      </c>
      <c r="E57" s="242"/>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5560987.7300000004</v>
      </c>
      <c r="E59" s="51">
        <f t="shared" si="12"/>
        <v>6421124.4100000001</v>
      </c>
      <c r="F59" s="52">
        <f t="shared" si="0"/>
        <v>115.46733641147596</v>
      </c>
    </row>
    <row r="60" spans="1:6" ht="24" x14ac:dyDescent="0.2">
      <c r="A60" s="53">
        <v>6331</v>
      </c>
      <c r="B60" s="86" t="s">
        <v>166</v>
      </c>
      <c r="C60" s="50" t="s">
        <v>167</v>
      </c>
      <c r="D60" s="242">
        <v>5059626.33</v>
      </c>
      <c r="E60" s="242">
        <v>5789287.2199999997</v>
      </c>
      <c r="F60" s="52">
        <f t="shared" si="0"/>
        <v>114.42124066897247</v>
      </c>
    </row>
    <row r="61" spans="1:6" ht="24" x14ac:dyDescent="0.2">
      <c r="A61" s="53">
        <v>6332</v>
      </c>
      <c r="B61" s="86" t="s">
        <v>168</v>
      </c>
      <c r="C61" s="50" t="s">
        <v>169</v>
      </c>
      <c r="D61" s="242">
        <v>501361.4</v>
      </c>
      <c r="E61" s="242">
        <v>631837.18999999994</v>
      </c>
      <c r="F61" s="52">
        <f t="shared" si="0"/>
        <v>126.02429903857775</v>
      </c>
    </row>
    <row r="62" spans="1:6" ht="12.75" customHeight="1" x14ac:dyDescent="0.2">
      <c r="A62" s="53">
        <v>634</v>
      </c>
      <c r="B62" s="85" t="s">
        <v>170</v>
      </c>
      <c r="C62" s="50" t="s">
        <v>171</v>
      </c>
      <c r="D62" s="51">
        <f t="shared" ref="D62:E62" si="13">SUM(D63:D64)</f>
        <v>20400</v>
      </c>
      <c r="E62" s="51">
        <f t="shared" si="13"/>
        <v>175838.61</v>
      </c>
      <c r="F62" s="52">
        <f t="shared" si="0"/>
        <v>861.95397058823528</v>
      </c>
    </row>
    <row r="63" spans="1:6" ht="12.75" customHeight="1" x14ac:dyDescent="0.2">
      <c r="A63" s="53">
        <v>6341</v>
      </c>
      <c r="B63" s="85" t="s">
        <v>172</v>
      </c>
      <c r="C63" s="50" t="s">
        <v>173</v>
      </c>
      <c r="D63" s="242">
        <v>0</v>
      </c>
      <c r="E63" s="242">
        <v>20400</v>
      </c>
      <c r="F63" s="52" t="str">
        <f t="shared" si="0"/>
        <v>-</v>
      </c>
    </row>
    <row r="64" spans="1:6" ht="12.75" customHeight="1" x14ac:dyDescent="0.2">
      <c r="A64" s="53">
        <v>6342</v>
      </c>
      <c r="B64" s="85" t="s">
        <v>174</v>
      </c>
      <c r="C64" s="50" t="s">
        <v>175</v>
      </c>
      <c r="D64" s="242">
        <v>20400</v>
      </c>
      <c r="E64" s="242">
        <v>155438.60999999999</v>
      </c>
      <c r="F64" s="52">
        <f t="shared" si="0"/>
        <v>761.95397058823517</v>
      </c>
    </row>
    <row r="65" spans="1:6" ht="12.75" customHeight="1" x14ac:dyDescent="0.2">
      <c r="A65" s="53">
        <v>635</v>
      </c>
      <c r="B65" s="85" t="s">
        <v>176</v>
      </c>
      <c r="C65" s="50" t="s">
        <v>177</v>
      </c>
      <c r="D65" s="51">
        <f t="shared" ref="D65:E65" si="14">SUM(D66:D67)</f>
        <v>5366465.07</v>
      </c>
      <c r="E65" s="51">
        <f t="shared" si="14"/>
        <v>4963732.3899999997</v>
      </c>
      <c r="F65" s="52">
        <f t="shared" si="0"/>
        <v>92.495382439897242</v>
      </c>
    </row>
    <row r="66" spans="1:6" ht="12.75" customHeight="1" x14ac:dyDescent="0.2">
      <c r="A66" s="53">
        <v>6351</v>
      </c>
      <c r="B66" s="85" t="s">
        <v>178</v>
      </c>
      <c r="C66" s="50" t="s">
        <v>179</v>
      </c>
      <c r="D66" s="242">
        <v>3773865.36</v>
      </c>
      <c r="E66" s="242">
        <v>3712866.07</v>
      </c>
      <c r="F66" s="52">
        <f t="shared" si="0"/>
        <v>98.383638943600261</v>
      </c>
    </row>
    <row r="67" spans="1:6" ht="12.75" customHeight="1" x14ac:dyDescent="0.2">
      <c r="A67" s="53">
        <v>6352</v>
      </c>
      <c r="B67" s="85" t="s">
        <v>180</v>
      </c>
      <c r="C67" s="50" t="s">
        <v>181</v>
      </c>
      <c r="D67" s="242">
        <v>1592599.71</v>
      </c>
      <c r="E67" s="242">
        <v>1250866.32</v>
      </c>
      <c r="F67" s="52">
        <f t="shared" si="0"/>
        <v>78.542417918687178</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1075617.94</v>
      </c>
      <c r="E74" s="51">
        <f t="shared" si="17"/>
        <v>520687.44</v>
      </c>
      <c r="F74" s="52">
        <f t="shared" si="0"/>
        <v>48.408214537589437</v>
      </c>
    </row>
    <row r="75" spans="1:6" ht="12.75" customHeight="1" x14ac:dyDescent="0.2">
      <c r="A75" s="53" t="s">
        <v>196</v>
      </c>
      <c r="B75" s="85" t="s">
        <v>197</v>
      </c>
      <c r="C75" s="50" t="s">
        <v>196</v>
      </c>
      <c r="D75" s="242">
        <v>698418.36</v>
      </c>
      <c r="E75" s="242">
        <v>520687.44</v>
      </c>
      <c r="F75" s="52">
        <f t="shared" si="0"/>
        <v>74.552370015015072</v>
      </c>
    </row>
    <row r="76" spans="1:6" ht="12.75" customHeight="1" x14ac:dyDescent="0.2">
      <c r="A76" s="53" t="s">
        <v>198</v>
      </c>
      <c r="B76" s="85" t="s">
        <v>199</v>
      </c>
      <c r="C76" s="50" t="s">
        <v>198</v>
      </c>
      <c r="D76" s="242">
        <v>377199.58</v>
      </c>
      <c r="E76" s="242"/>
      <c r="F76" s="52">
        <f t="shared" si="0"/>
        <v>0</v>
      </c>
    </row>
    <row r="77" spans="1:6" ht="24" x14ac:dyDescent="0.2">
      <c r="A77" s="53" t="s">
        <v>200</v>
      </c>
      <c r="B77" s="85" t="s">
        <v>201</v>
      </c>
      <c r="C77" s="50" t="s">
        <v>200</v>
      </c>
      <c r="D77" s="51">
        <f t="shared" ref="D77:E77" si="18">SUM(D78:D81)</f>
        <v>54351.82</v>
      </c>
      <c r="E77" s="51">
        <f t="shared" si="18"/>
        <v>30104.66</v>
      </c>
      <c r="F77" s="52">
        <f t="shared" si="0"/>
        <v>55.388504009617343</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54351.82</v>
      </c>
      <c r="E80" s="242">
        <v>30104.66</v>
      </c>
      <c r="F80" s="52">
        <f t="shared" si="0"/>
        <v>55.388504009617343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1024821.5900000001</v>
      </c>
      <c r="E82" s="51">
        <f t="shared" si="19"/>
        <v>1243806.74</v>
      </c>
      <c r="F82" s="52">
        <f t="shared" si="0"/>
        <v>121.36812418247354</v>
      </c>
    </row>
    <row r="83" spans="1:6" ht="12.75" customHeight="1" x14ac:dyDescent="0.2">
      <c r="A83" s="53">
        <v>641</v>
      </c>
      <c r="B83" s="85" t="s">
        <v>212</v>
      </c>
      <c r="C83" s="50" t="s">
        <v>213</v>
      </c>
      <c r="D83" s="51">
        <f t="shared" ref="D83:E83" si="20">SUM(D84:D90)</f>
        <v>132314.78</v>
      </c>
      <c r="E83" s="51">
        <f t="shared" si="20"/>
        <v>23671.910000000003</v>
      </c>
      <c r="F83" s="52">
        <f t="shared" si="0"/>
        <v>17.890601488359806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180.65</v>
      </c>
      <c r="E85" s="242"/>
      <c r="F85" s="52">
        <f t="shared" si="0"/>
        <v>0</v>
      </c>
    </row>
    <row r="86" spans="1:6" ht="12.75" customHeight="1" x14ac:dyDescent="0.2">
      <c r="A86" s="53">
        <v>6414</v>
      </c>
      <c r="B86" s="85" t="s">
        <v>218</v>
      </c>
      <c r="C86" s="50" t="s">
        <v>219</v>
      </c>
      <c r="D86" s="242">
        <v>0</v>
      </c>
      <c r="E86" s="242">
        <v>12730.87</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132134.13</v>
      </c>
      <c r="E90" s="242">
        <v>10941.04</v>
      </c>
      <c r="F90" s="52">
        <f t="shared" si="0"/>
        <v>8.280252800695779</v>
      </c>
    </row>
    <row r="91" spans="1:6" ht="12.75" customHeight="1" x14ac:dyDescent="0.2">
      <c r="A91" s="53">
        <v>642</v>
      </c>
      <c r="B91" s="85" t="s">
        <v>228</v>
      </c>
      <c r="C91" s="50" t="s">
        <v>229</v>
      </c>
      <c r="D91" s="51">
        <f t="shared" ref="D91:E91" si="21">SUM(D92:D97)</f>
        <v>892506.81</v>
      </c>
      <c r="E91" s="51">
        <f t="shared" si="21"/>
        <v>1219678.3500000001</v>
      </c>
      <c r="F91" s="52">
        <f t="shared" si="0"/>
        <v>136.6575959235538</v>
      </c>
    </row>
    <row r="92" spans="1:6" ht="12.75" customHeight="1" x14ac:dyDescent="0.2">
      <c r="A92" s="53">
        <v>6421</v>
      </c>
      <c r="B92" s="85" t="s">
        <v>230</v>
      </c>
      <c r="C92" s="50" t="s">
        <v>231</v>
      </c>
      <c r="D92" s="242">
        <v>60093.69</v>
      </c>
      <c r="E92" s="242">
        <v>65570.33</v>
      </c>
      <c r="F92" s="52">
        <f t="shared" si="0"/>
        <v>109.11350259902494</v>
      </c>
    </row>
    <row r="93" spans="1:6" ht="12.75" customHeight="1" x14ac:dyDescent="0.2">
      <c r="A93" s="53">
        <v>6422</v>
      </c>
      <c r="B93" s="85" t="s">
        <v>232</v>
      </c>
      <c r="C93" s="50" t="s">
        <v>233</v>
      </c>
      <c r="D93" s="242">
        <v>92618.77</v>
      </c>
      <c r="E93" s="242">
        <v>96470.78</v>
      </c>
      <c r="F93" s="52">
        <f t="shared" si="0"/>
        <v>104.15899498557366</v>
      </c>
    </row>
    <row r="94" spans="1:6" ht="12.75" customHeight="1" x14ac:dyDescent="0.2">
      <c r="A94" s="53">
        <v>6423</v>
      </c>
      <c r="B94" s="85" t="s">
        <v>234</v>
      </c>
      <c r="C94" s="50" t="s">
        <v>235</v>
      </c>
      <c r="D94" s="242">
        <v>723898.05</v>
      </c>
      <c r="E94" s="242">
        <v>1050453.2</v>
      </c>
      <c r="F94" s="52">
        <f t="shared" si="0"/>
        <v>145.11065473929651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15896.3</v>
      </c>
      <c r="E97" s="242">
        <v>7184.04</v>
      </c>
      <c r="F97" s="52">
        <f t="shared" si="0"/>
        <v>45.19315815630052</v>
      </c>
    </row>
    <row r="98" spans="1:6" ht="12.75" customHeight="1" x14ac:dyDescent="0.2">
      <c r="A98" s="53">
        <v>643</v>
      </c>
      <c r="B98" s="85" t="s">
        <v>242</v>
      </c>
      <c r="C98" s="50" t="s">
        <v>243</v>
      </c>
      <c r="D98" s="51">
        <f t="shared" ref="D98:E98" si="22">SUM(D99:D105)</f>
        <v>0</v>
      </c>
      <c r="E98" s="51">
        <f t="shared" si="22"/>
        <v>456.48</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v>456.48</v>
      </c>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114781.49</v>
      </c>
      <c r="E106" s="51">
        <f t="shared" si="23"/>
        <v>102556.62999999999</v>
      </c>
      <c r="F106" s="52">
        <f t="shared" si="0"/>
        <v>89.349449985359115</v>
      </c>
    </row>
    <row r="107" spans="1:6" ht="12.75" customHeight="1" x14ac:dyDescent="0.2">
      <c r="A107" s="53">
        <v>651</v>
      </c>
      <c r="B107" s="85" t="s">
        <v>260</v>
      </c>
      <c r="C107" s="50" t="s">
        <v>261</v>
      </c>
      <c r="D107" s="51">
        <f t="shared" ref="D107:E107" si="24">SUM(D108:D111)</f>
        <v>110788.78</v>
      </c>
      <c r="E107" s="51">
        <f t="shared" si="24"/>
        <v>102556.62999999999</v>
      </c>
      <c r="F107" s="52">
        <f t="shared" si="0"/>
        <v>92.569509295074809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84109.33</v>
      </c>
      <c r="E109" s="242">
        <v>88259.15</v>
      </c>
      <c r="F109" s="52">
        <f t="shared" si="0"/>
        <v>104.93384027669701</v>
      </c>
    </row>
    <row r="110" spans="1:6" ht="12.75" customHeight="1" x14ac:dyDescent="0.2">
      <c r="A110" s="53">
        <v>6513</v>
      </c>
      <c r="B110" s="85" t="s">
        <v>266</v>
      </c>
      <c r="C110" s="50" t="s">
        <v>267</v>
      </c>
      <c r="D110" s="242">
        <v>26230.02</v>
      </c>
      <c r="E110" s="242">
        <v>12573.55</v>
      </c>
      <c r="F110" s="52">
        <f t="shared" si="0"/>
        <v>47.935724029184875</v>
      </c>
    </row>
    <row r="111" spans="1:6" ht="12.75" customHeight="1" x14ac:dyDescent="0.2">
      <c r="A111" s="53">
        <v>6514</v>
      </c>
      <c r="B111" s="85" t="s">
        <v>268</v>
      </c>
      <c r="C111" s="50" t="s">
        <v>269</v>
      </c>
      <c r="D111" s="242">
        <v>449.43</v>
      </c>
      <c r="E111" s="242">
        <v>1723.93</v>
      </c>
      <c r="F111" s="52">
        <f t="shared" si="0"/>
        <v>383.58142536101286</v>
      </c>
    </row>
    <row r="112" spans="1:6" ht="12.75" customHeight="1" x14ac:dyDescent="0.2">
      <c r="A112" s="53">
        <v>652</v>
      </c>
      <c r="B112" s="85" t="s">
        <v>270</v>
      </c>
      <c r="C112" s="50" t="s">
        <v>271</v>
      </c>
      <c r="D112" s="51">
        <f t="shared" ref="D112:E112" si="25">SUM(D113:D119)</f>
        <v>3992.71</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3992.71</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41409.74</v>
      </c>
      <c r="E124" s="51">
        <f t="shared" si="27"/>
        <v>50430.720000000001</v>
      </c>
      <c r="F124" s="52">
        <f t="shared" si="0"/>
        <v>121.78468157491452</v>
      </c>
    </row>
    <row r="125" spans="1:6" ht="12.75" customHeight="1" x14ac:dyDescent="0.2">
      <c r="A125" s="53">
        <v>661</v>
      </c>
      <c r="B125" s="86" t="s">
        <v>296</v>
      </c>
      <c r="C125" s="50" t="s">
        <v>297</v>
      </c>
      <c r="D125" s="51">
        <f t="shared" ref="D125:E125" si="28">SUM(D126:D127)</f>
        <v>41409.74</v>
      </c>
      <c r="E125" s="51">
        <f t="shared" si="28"/>
        <v>50430.720000000001</v>
      </c>
      <c r="F125" s="52">
        <f t="shared" si="0"/>
        <v>121.78468157491452</v>
      </c>
    </row>
    <row r="126" spans="1:6" ht="12.75" customHeight="1" x14ac:dyDescent="0.2">
      <c r="A126" s="53">
        <v>6614</v>
      </c>
      <c r="B126" s="86" t="s">
        <v>298</v>
      </c>
      <c r="C126" s="50" t="s">
        <v>299</v>
      </c>
      <c r="D126" s="242">
        <v>5982.81</v>
      </c>
      <c r="E126" s="242">
        <v>5778.32</v>
      </c>
      <c r="F126" s="52">
        <f t="shared" si="0"/>
        <v>96.582040880455835</v>
      </c>
    </row>
    <row r="127" spans="1:6" ht="12.75" customHeight="1" x14ac:dyDescent="0.2">
      <c r="A127" s="53">
        <v>6615</v>
      </c>
      <c r="B127" s="86" t="s">
        <v>300</v>
      </c>
      <c r="C127" s="50" t="s">
        <v>301</v>
      </c>
      <c r="D127" s="242">
        <v>35426.93</v>
      </c>
      <c r="E127" s="242">
        <v>44652.4</v>
      </c>
      <c r="F127" s="52">
        <f t="shared" si="0"/>
        <v>126.04083955341319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132329.85</v>
      </c>
      <c r="E139" s="51">
        <f t="shared" si="33"/>
        <v>54108.39</v>
      </c>
      <c r="F139" s="52">
        <f t="shared" si="31"/>
        <v>40.889028439161685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132329.85</v>
      </c>
      <c r="E150" s="242">
        <v>54108.39</v>
      </c>
      <c r="F150" s="52">
        <f t="shared" si="31"/>
        <v>40.889028439161685</v>
      </c>
    </row>
    <row r="151" spans="1:6" ht="12.75" customHeight="1" x14ac:dyDescent="0.2">
      <c r="A151" s="53">
        <v>3</v>
      </c>
      <c r="B151" s="85" t="s">
        <v>348</v>
      </c>
      <c r="C151" s="50" t="s">
        <v>56</v>
      </c>
      <c r="D151" s="51">
        <f t="shared" ref="D151:E151" si="35">D152+D163+D196+D215+D224+D252+D263</f>
        <v>23751775.059999999</v>
      </c>
      <c r="E151" s="51">
        <f t="shared" si="35"/>
        <v>20757869.680000003</v>
      </c>
      <c r="F151" s="52">
        <f t="shared" si="31"/>
        <v>87.395024698419348</v>
      </c>
    </row>
    <row r="152" spans="1:6" ht="12.75" customHeight="1" x14ac:dyDescent="0.2">
      <c r="A152" s="53">
        <v>31</v>
      </c>
      <c r="B152" s="85" t="s">
        <v>349</v>
      </c>
      <c r="C152" s="50" t="s">
        <v>350</v>
      </c>
      <c r="D152" s="51">
        <f t="shared" ref="D152:E152" si="36">D153+D158+D159</f>
        <v>2635501.77</v>
      </c>
      <c r="E152" s="51">
        <f t="shared" si="36"/>
        <v>3368169.49</v>
      </c>
      <c r="F152" s="52">
        <f t="shared" si="31"/>
        <v>127.79993276194992</v>
      </c>
    </row>
    <row r="153" spans="1:6" ht="12.75" customHeight="1" x14ac:dyDescent="0.2">
      <c r="A153" s="53">
        <v>311</v>
      </c>
      <c r="B153" s="85" t="s">
        <v>351</v>
      </c>
      <c r="C153" s="50" t="s">
        <v>352</v>
      </c>
      <c r="D153" s="51">
        <f t="shared" ref="D153:E153" si="37">SUM(D154:D157)</f>
        <v>2002949.32</v>
      </c>
      <c r="E153" s="51">
        <f t="shared" si="37"/>
        <v>2563091.7600000002</v>
      </c>
      <c r="F153" s="52">
        <f t="shared" si="31"/>
        <v>127.9658818326966</v>
      </c>
    </row>
    <row r="154" spans="1:6" ht="12.75" customHeight="1" x14ac:dyDescent="0.2">
      <c r="A154" s="53">
        <v>3111</v>
      </c>
      <c r="B154" s="85" t="s">
        <v>353</v>
      </c>
      <c r="C154" s="50" t="s">
        <v>354</v>
      </c>
      <c r="D154" s="242">
        <v>2002949.32</v>
      </c>
      <c r="E154" s="242">
        <v>2551135.9700000002</v>
      </c>
      <c r="F154" s="52">
        <f t="shared" si="31"/>
        <v>127.3689725709086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11955.79</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304405.61</v>
      </c>
      <c r="E158" s="242">
        <v>391725.45</v>
      </c>
      <c r="F158" s="52">
        <f t="shared" si="31"/>
        <v>128.68535832831728</v>
      </c>
    </row>
    <row r="159" spans="1:6" ht="12.75" customHeight="1" x14ac:dyDescent="0.2">
      <c r="A159" s="53">
        <v>313</v>
      </c>
      <c r="B159" s="85" t="s">
        <v>363</v>
      </c>
      <c r="C159" s="50" t="s">
        <v>364</v>
      </c>
      <c r="D159" s="51">
        <f t="shared" ref="D159:E159" si="38">SUM(D160:D162)</f>
        <v>328146.84000000003</v>
      </c>
      <c r="E159" s="51">
        <f t="shared" si="38"/>
        <v>413352.28</v>
      </c>
      <c r="F159" s="52">
        <f t="shared" si="31"/>
        <v>125.96564391721705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328146.84000000003</v>
      </c>
      <c r="E161" s="242">
        <v>413352.28</v>
      </c>
      <c r="F161" s="52">
        <f t="shared" si="31"/>
        <v>125.96564391721705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2234825.8499999996</v>
      </c>
      <c r="E163" s="51">
        <f t="shared" si="39"/>
        <v>3416567.8000000003</v>
      </c>
      <c r="F163" s="52">
        <f t="shared" si="31"/>
        <v>152.87848044177585</v>
      </c>
    </row>
    <row r="164" spans="1:6" ht="12.75" customHeight="1" x14ac:dyDescent="0.2">
      <c r="A164" s="53">
        <v>321</v>
      </c>
      <c r="B164" s="85" t="s">
        <v>372</v>
      </c>
      <c r="C164" s="50" t="s">
        <v>373</v>
      </c>
      <c r="D164" s="51">
        <f t="shared" ref="D164:E164" si="40">SUM(D165:D168)</f>
        <v>166304</v>
      </c>
      <c r="E164" s="51">
        <f t="shared" si="40"/>
        <v>210735.56000000003</v>
      </c>
      <c r="F164" s="52">
        <f t="shared" si="31"/>
        <v>126.71707234943239</v>
      </c>
    </row>
    <row r="165" spans="1:6" ht="12.75" customHeight="1" x14ac:dyDescent="0.2">
      <c r="A165" s="53">
        <v>3211</v>
      </c>
      <c r="B165" s="85" t="s">
        <v>374</v>
      </c>
      <c r="C165" s="50" t="s">
        <v>375</v>
      </c>
      <c r="D165" s="242">
        <v>15663.12</v>
      </c>
      <c r="E165" s="242">
        <v>18714.23</v>
      </c>
      <c r="F165" s="52">
        <f t="shared" si="31"/>
        <v>119.47958005812379</v>
      </c>
    </row>
    <row r="166" spans="1:6" ht="12.75" customHeight="1" x14ac:dyDescent="0.2">
      <c r="A166" s="53">
        <v>3212</v>
      </c>
      <c r="B166" s="85" t="s">
        <v>376</v>
      </c>
      <c r="C166" s="50" t="s">
        <v>377</v>
      </c>
      <c r="D166" s="242">
        <v>145952.13</v>
      </c>
      <c r="E166" s="242">
        <v>186659.92</v>
      </c>
      <c r="F166" s="52">
        <f t="shared" si="31"/>
        <v>127.89119281780953</v>
      </c>
    </row>
    <row r="167" spans="1:6" ht="12.75" customHeight="1" x14ac:dyDescent="0.2">
      <c r="A167" s="53">
        <v>3213</v>
      </c>
      <c r="B167" s="85" t="s">
        <v>378</v>
      </c>
      <c r="C167" s="50" t="s">
        <v>379</v>
      </c>
      <c r="D167" s="242">
        <v>4688.75</v>
      </c>
      <c r="E167" s="242">
        <v>5361.41</v>
      </c>
      <c r="F167" s="52">
        <f t="shared" si="31"/>
        <v>114.34625433217809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159561.72999999998</v>
      </c>
      <c r="E169" s="51">
        <f t="shared" si="41"/>
        <v>161593.44</v>
      </c>
      <c r="F169" s="52">
        <f t="shared" si="31"/>
        <v>101.27330657545517</v>
      </c>
    </row>
    <row r="170" spans="1:6" ht="12.75" customHeight="1" x14ac:dyDescent="0.2">
      <c r="A170" s="53">
        <v>3221</v>
      </c>
      <c r="B170" s="85" t="s">
        <v>384</v>
      </c>
      <c r="C170" s="50" t="s">
        <v>385</v>
      </c>
      <c r="D170" s="242">
        <v>61243.98</v>
      </c>
      <c r="E170" s="242">
        <v>47066.57</v>
      </c>
      <c r="F170" s="52">
        <f t="shared" si="31"/>
        <v>76.850932940674326</v>
      </c>
    </row>
    <row r="171" spans="1:6" ht="12.75" customHeight="1" x14ac:dyDescent="0.2">
      <c r="A171" s="53">
        <v>3222</v>
      </c>
      <c r="B171" s="85" t="s">
        <v>386</v>
      </c>
      <c r="C171" s="50" t="s">
        <v>387</v>
      </c>
      <c r="D171" s="242">
        <v>17713.669999999998</v>
      </c>
      <c r="E171" s="242">
        <v>22714.36</v>
      </c>
      <c r="F171" s="52">
        <f t="shared" si="31"/>
        <v>128.23068285679932</v>
      </c>
    </row>
    <row r="172" spans="1:6" ht="12.75" customHeight="1" x14ac:dyDescent="0.2">
      <c r="A172" s="53">
        <v>3223</v>
      </c>
      <c r="B172" s="85" t="s">
        <v>388</v>
      </c>
      <c r="C172" s="50" t="s">
        <v>389</v>
      </c>
      <c r="D172" s="242">
        <v>64817.21</v>
      </c>
      <c r="E172" s="242">
        <v>69124.070000000007</v>
      </c>
      <c r="F172" s="52">
        <f t="shared" si="31"/>
        <v>106.6446241669458</v>
      </c>
    </row>
    <row r="173" spans="1:6" ht="12.75" customHeight="1" x14ac:dyDescent="0.2">
      <c r="A173" s="53">
        <v>3224</v>
      </c>
      <c r="B173" s="85" t="s">
        <v>390</v>
      </c>
      <c r="C173" s="50" t="s">
        <v>391</v>
      </c>
      <c r="D173" s="242">
        <v>4930.05</v>
      </c>
      <c r="E173" s="242">
        <v>11492.86</v>
      </c>
      <c r="F173" s="52">
        <f t="shared" si="31"/>
        <v>233.11852820965305</v>
      </c>
    </row>
    <row r="174" spans="1:6" ht="12.75" customHeight="1" x14ac:dyDescent="0.2">
      <c r="A174" s="53">
        <v>3225</v>
      </c>
      <c r="B174" s="85" t="s">
        <v>392</v>
      </c>
      <c r="C174" s="50" t="s">
        <v>393</v>
      </c>
      <c r="D174" s="242">
        <v>8032.4</v>
      </c>
      <c r="E174" s="242">
        <v>6318.64</v>
      </c>
      <c r="F174" s="52">
        <f t="shared" si="31"/>
        <v>78.664409142970968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2824.42</v>
      </c>
      <c r="E176" s="242">
        <v>4876.9399999999996</v>
      </c>
      <c r="F176" s="52">
        <f t="shared" si="31"/>
        <v>172.67049518131154</v>
      </c>
    </row>
    <row r="177" spans="1:6" ht="12.75" customHeight="1" x14ac:dyDescent="0.2">
      <c r="A177" s="53">
        <v>323</v>
      </c>
      <c r="B177" s="85" t="s">
        <v>398</v>
      </c>
      <c r="C177" s="50" t="s">
        <v>399</v>
      </c>
      <c r="D177" s="51">
        <f t="shared" ref="D177:E177" si="42">SUM(D178:D186)</f>
        <v>1633160.5699999998</v>
      </c>
      <c r="E177" s="51">
        <f t="shared" si="42"/>
        <v>2685834.7</v>
      </c>
      <c r="F177" s="52">
        <f t="shared" si="31"/>
        <v>164.45625429225251</v>
      </c>
    </row>
    <row r="178" spans="1:6" ht="12.75" customHeight="1" x14ac:dyDescent="0.2">
      <c r="A178" s="53">
        <v>3231</v>
      </c>
      <c r="B178" s="85" t="s">
        <v>400</v>
      </c>
      <c r="C178" s="50" t="s">
        <v>401</v>
      </c>
      <c r="D178" s="242">
        <v>869155.22</v>
      </c>
      <c r="E178" s="242">
        <v>1728587.69</v>
      </c>
      <c r="F178" s="52">
        <f t="shared" si="31"/>
        <v>198.88135631285743</v>
      </c>
    </row>
    <row r="179" spans="1:6" ht="12.75" customHeight="1" x14ac:dyDescent="0.2">
      <c r="A179" s="53">
        <v>3232</v>
      </c>
      <c r="B179" s="85" t="s">
        <v>402</v>
      </c>
      <c r="C179" s="50" t="s">
        <v>403</v>
      </c>
      <c r="D179" s="242">
        <v>30396.42</v>
      </c>
      <c r="E179" s="242">
        <v>37147.760000000002</v>
      </c>
      <c r="F179" s="52">
        <f t="shared" si="31"/>
        <v>122.21097089723068</v>
      </c>
    </row>
    <row r="180" spans="1:6" ht="12.75" customHeight="1" x14ac:dyDescent="0.2">
      <c r="A180" s="53">
        <v>3233</v>
      </c>
      <c r="B180" s="85" t="s">
        <v>404</v>
      </c>
      <c r="C180" s="50" t="s">
        <v>405</v>
      </c>
      <c r="D180" s="242">
        <v>146403.22</v>
      </c>
      <c r="E180" s="242">
        <v>172480.43</v>
      </c>
      <c r="F180" s="52">
        <f t="shared" si="31"/>
        <v>117.81191014787788</v>
      </c>
    </row>
    <row r="181" spans="1:6" ht="12.75" customHeight="1" x14ac:dyDescent="0.2">
      <c r="A181" s="53">
        <v>3234</v>
      </c>
      <c r="B181" s="85" t="s">
        <v>406</v>
      </c>
      <c r="C181" s="50" t="s">
        <v>407</v>
      </c>
      <c r="D181" s="242">
        <v>11308.3</v>
      </c>
      <c r="E181" s="242">
        <v>13025.02</v>
      </c>
      <c r="F181" s="52">
        <f t="shared" si="31"/>
        <v>115.1810616980448</v>
      </c>
    </row>
    <row r="182" spans="1:6" ht="12.75" customHeight="1" x14ac:dyDescent="0.2">
      <c r="A182" s="53">
        <v>3235</v>
      </c>
      <c r="B182" s="85" t="s">
        <v>408</v>
      </c>
      <c r="C182" s="50" t="s">
        <v>409</v>
      </c>
      <c r="D182" s="242">
        <v>68669.42</v>
      </c>
      <c r="E182" s="242">
        <v>103940.45</v>
      </c>
      <c r="F182" s="52">
        <f t="shared" si="31"/>
        <v>151.36351814242786</v>
      </c>
    </row>
    <row r="183" spans="1:6" ht="12.75" customHeight="1" x14ac:dyDescent="0.2">
      <c r="A183" s="53">
        <v>3236</v>
      </c>
      <c r="B183" s="85" t="s">
        <v>410</v>
      </c>
      <c r="C183" s="50" t="s">
        <v>411</v>
      </c>
      <c r="D183" s="242">
        <v>73117.509999999995</v>
      </c>
      <c r="E183" s="242">
        <v>80612.69</v>
      </c>
      <c r="F183" s="52">
        <f t="shared" si="31"/>
        <v>110.25086877274678</v>
      </c>
    </row>
    <row r="184" spans="1:6" ht="12.75" customHeight="1" x14ac:dyDescent="0.2">
      <c r="A184" s="53">
        <v>3237</v>
      </c>
      <c r="B184" s="85" t="s">
        <v>412</v>
      </c>
      <c r="C184" s="50" t="s">
        <v>413</v>
      </c>
      <c r="D184" s="242">
        <v>68379.22</v>
      </c>
      <c r="E184" s="242">
        <v>176952.69</v>
      </c>
      <c r="F184" s="52">
        <f t="shared" si="31"/>
        <v>258.78138124418501</v>
      </c>
    </row>
    <row r="185" spans="1:6" ht="12.75" customHeight="1" x14ac:dyDescent="0.2">
      <c r="A185" s="53">
        <v>3238</v>
      </c>
      <c r="B185" s="85" t="s">
        <v>414</v>
      </c>
      <c r="C185" s="50" t="s">
        <v>415</v>
      </c>
      <c r="D185" s="242">
        <v>67052.98</v>
      </c>
      <c r="E185" s="242">
        <v>126694.06</v>
      </c>
      <c r="F185" s="52">
        <f t="shared" si="31"/>
        <v>188.94620343495546</v>
      </c>
    </row>
    <row r="186" spans="1:6" ht="12.75" customHeight="1" x14ac:dyDescent="0.2">
      <c r="A186" s="53">
        <v>3239</v>
      </c>
      <c r="B186" s="85" t="s">
        <v>416</v>
      </c>
      <c r="C186" s="50" t="s">
        <v>417</v>
      </c>
      <c r="D186" s="242">
        <v>298678.28000000003</v>
      </c>
      <c r="E186" s="242">
        <v>246393.91</v>
      </c>
      <c r="F186" s="52">
        <f t="shared" si="31"/>
        <v>82.494753217408373</v>
      </c>
    </row>
    <row r="187" spans="1:6" ht="12.75" customHeight="1" x14ac:dyDescent="0.2">
      <c r="A187" s="53">
        <v>324</v>
      </c>
      <c r="B187" s="85" t="s">
        <v>418</v>
      </c>
      <c r="C187" s="50" t="s">
        <v>419</v>
      </c>
      <c r="D187" s="242">
        <v>71076.69</v>
      </c>
      <c r="E187" s="242">
        <v>92730.85</v>
      </c>
      <c r="F187" s="52">
        <f t="shared" si="31"/>
        <v>130.46590942825279</v>
      </c>
    </row>
    <row r="188" spans="1:6" ht="12.75" customHeight="1" x14ac:dyDescent="0.2">
      <c r="A188" s="53">
        <v>329</v>
      </c>
      <c r="B188" s="85" t="s">
        <v>420</v>
      </c>
      <c r="C188" s="50" t="s">
        <v>421</v>
      </c>
      <c r="D188" s="51">
        <f t="shared" ref="D188:E188" si="43">SUM(D189:D195)</f>
        <v>204722.86</v>
      </c>
      <c r="E188" s="51">
        <f t="shared" si="43"/>
        <v>265673.25</v>
      </c>
      <c r="F188" s="52">
        <f t="shared" si="31"/>
        <v>129.77214659857722</v>
      </c>
    </row>
    <row r="189" spans="1:6" ht="12.75" customHeight="1" x14ac:dyDescent="0.2">
      <c r="A189" s="53">
        <v>3291</v>
      </c>
      <c r="B189" s="232" t="s">
        <v>422</v>
      </c>
      <c r="C189" s="50" t="s">
        <v>423</v>
      </c>
      <c r="D189" s="242">
        <v>63434.85</v>
      </c>
      <c r="E189" s="242">
        <v>53201.81</v>
      </c>
      <c r="F189" s="52">
        <f t="shared" si="31"/>
        <v>83.868425636696543</v>
      </c>
    </row>
    <row r="190" spans="1:6" ht="12.75" customHeight="1" x14ac:dyDescent="0.2">
      <c r="A190" s="53">
        <v>3292</v>
      </c>
      <c r="B190" s="85" t="s">
        <v>424</v>
      </c>
      <c r="C190" s="50" t="s">
        <v>425</v>
      </c>
      <c r="D190" s="242">
        <v>7318.5</v>
      </c>
      <c r="E190" s="242">
        <v>6739.54</v>
      </c>
      <c r="F190" s="52">
        <f t="shared" si="31"/>
        <v>92.089089294254293</v>
      </c>
    </row>
    <row r="191" spans="1:6" ht="12.75" customHeight="1" x14ac:dyDescent="0.2">
      <c r="A191" s="53">
        <v>3293</v>
      </c>
      <c r="B191" s="85" t="s">
        <v>426</v>
      </c>
      <c r="C191" s="50" t="s">
        <v>427</v>
      </c>
      <c r="D191" s="242">
        <v>24353.64</v>
      </c>
      <c r="E191" s="242">
        <v>38053.01</v>
      </c>
      <c r="F191" s="52">
        <f t="shared" si="31"/>
        <v>156.251837507658</v>
      </c>
    </row>
    <row r="192" spans="1:6" ht="12.75" customHeight="1" x14ac:dyDescent="0.2">
      <c r="A192" s="53">
        <v>3294</v>
      </c>
      <c r="B192" s="85" t="s">
        <v>428</v>
      </c>
      <c r="C192" s="50" t="s">
        <v>429</v>
      </c>
      <c r="D192" s="242">
        <v>8845</v>
      </c>
      <c r="E192" s="242">
        <v>11801.83</v>
      </c>
      <c r="F192" s="52">
        <f t="shared" si="31"/>
        <v>133.42939513849632</v>
      </c>
    </row>
    <row r="193" spans="1:6" ht="12.75" customHeight="1" x14ac:dyDescent="0.2">
      <c r="A193" s="53">
        <v>3295</v>
      </c>
      <c r="B193" s="85" t="s">
        <v>430</v>
      </c>
      <c r="C193" s="50" t="s">
        <v>431</v>
      </c>
      <c r="D193" s="242">
        <v>15253.26</v>
      </c>
      <c r="E193" s="242">
        <v>20916.560000000001</v>
      </c>
      <c r="F193" s="52">
        <f t="shared" si="31"/>
        <v>137.12845647422256</v>
      </c>
    </row>
    <row r="194" spans="1:6" ht="12.75" customHeight="1" x14ac:dyDescent="0.2">
      <c r="A194" s="53" t="s">
        <v>432</v>
      </c>
      <c r="B194" s="85" t="s">
        <v>433</v>
      </c>
      <c r="C194" s="50" t="s">
        <v>432</v>
      </c>
      <c r="D194" s="242">
        <v>10339.94</v>
      </c>
      <c r="E194" s="242">
        <v>3483.98</v>
      </c>
      <c r="F194" s="52">
        <f t="shared" si="31"/>
        <v>33.694392810789999</v>
      </c>
    </row>
    <row r="195" spans="1:6" ht="12.75" customHeight="1" x14ac:dyDescent="0.2">
      <c r="A195" s="53">
        <v>3299</v>
      </c>
      <c r="B195" s="85" t="s">
        <v>434</v>
      </c>
      <c r="C195" s="50" t="s">
        <v>435</v>
      </c>
      <c r="D195" s="242">
        <v>75177.67</v>
      </c>
      <c r="E195" s="242">
        <v>131476.51999999999</v>
      </c>
      <c r="F195" s="52">
        <f t="shared" si="31"/>
        <v>174.8877292951484</v>
      </c>
    </row>
    <row r="196" spans="1:6" ht="12.75" customHeight="1" x14ac:dyDescent="0.2">
      <c r="A196" s="53">
        <v>34</v>
      </c>
      <c r="B196" s="232" t="s">
        <v>436</v>
      </c>
      <c r="C196" s="50" t="s">
        <v>437</v>
      </c>
      <c r="D196" s="51">
        <f t="shared" ref="D196:E196" si="44">D197+D202+D210</f>
        <v>182061.18</v>
      </c>
      <c r="E196" s="51">
        <f t="shared" si="44"/>
        <v>150172.68</v>
      </c>
      <c r="F196" s="52">
        <f t="shared" si="31"/>
        <v>82.484733977885895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146982.54</v>
      </c>
      <c r="E202" s="51">
        <f t="shared" si="46"/>
        <v>127074.34</v>
      </c>
      <c r="F202" s="52">
        <f t="shared" si="31"/>
        <v>86.455398035712264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146982.54</v>
      </c>
      <c r="E205" s="242">
        <v>127074.34</v>
      </c>
      <c r="F205" s="52">
        <f t="shared" si="31"/>
        <v>86.455398035712264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35078.639999999999</v>
      </c>
      <c r="E210" s="51">
        <f t="shared" si="47"/>
        <v>23098.34</v>
      </c>
      <c r="F210" s="52">
        <f t="shared" si="31"/>
        <v>65.847307649327348</v>
      </c>
    </row>
    <row r="211" spans="1:6" ht="12.75" customHeight="1" x14ac:dyDescent="0.2">
      <c r="A211" s="53">
        <v>3431</v>
      </c>
      <c r="B211" s="232" t="s">
        <v>466</v>
      </c>
      <c r="C211" s="50" t="s">
        <v>467</v>
      </c>
      <c r="D211" s="242">
        <v>34956.769999999997</v>
      </c>
      <c r="E211" s="242">
        <v>23034.81</v>
      </c>
      <c r="F211" s="52">
        <f t="shared" si="31"/>
        <v>65.895132759691478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115.23</v>
      </c>
      <c r="E213" s="242">
        <v>63.53</v>
      </c>
      <c r="F213" s="52">
        <f t="shared" si="31"/>
        <v>55.133211837195176</v>
      </c>
    </row>
    <row r="214" spans="1:6" ht="12.75" customHeight="1" x14ac:dyDescent="0.2">
      <c r="A214" s="53">
        <v>3434</v>
      </c>
      <c r="B214" s="85" t="s">
        <v>472</v>
      </c>
      <c r="C214" s="50" t="s">
        <v>473</v>
      </c>
      <c r="D214" s="242">
        <v>6.64</v>
      </c>
      <c r="E214" s="242"/>
      <c r="F214" s="52">
        <f t="shared" si="31"/>
        <v>0</v>
      </c>
    </row>
    <row r="215" spans="1:6" ht="12.75" customHeight="1" x14ac:dyDescent="0.2">
      <c r="A215" s="53">
        <v>35</v>
      </c>
      <c r="B215" s="85" t="s">
        <v>474</v>
      </c>
      <c r="C215" s="50" t="s">
        <v>475</v>
      </c>
      <c r="D215" s="51">
        <f t="shared" ref="D215:E215" si="48">D216+D219+D223</f>
        <v>1351538.45</v>
      </c>
      <c r="E215" s="51">
        <f t="shared" si="48"/>
        <v>658427.49</v>
      </c>
      <c r="F215" s="52">
        <f t="shared" si="31"/>
        <v>48.716889260531218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1351538.45</v>
      </c>
      <c r="E219" s="51">
        <f t="shared" si="50"/>
        <v>658427.49</v>
      </c>
      <c r="F219" s="52">
        <f t="shared" si="31"/>
        <v>48.716889260531218</v>
      </c>
    </row>
    <row r="220" spans="1:6" ht="12.75" customHeight="1" x14ac:dyDescent="0.2">
      <c r="A220" s="53">
        <v>3521</v>
      </c>
      <c r="B220" s="85" t="s">
        <v>484</v>
      </c>
      <c r="C220" s="50" t="s">
        <v>485</v>
      </c>
      <c r="D220" s="242">
        <v>1911.76</v>
      </c>
      <c r="E220" s="242"/>
      <c r="F220" s="52">
        <f t="shared" si="31"/>
        <v>0</v>
      </c>
    </row>
    <row r="221" spans="1:6" ht="12.75" customHeight="1" x14ac:dyDescent="0.2">
      <c r="A221" s="53">
        <v>3522</v>
      </c>
      <c r="B221" s="85" t="s">
        <v>486</v>
      </c>
      <c r="C221" s="50" t="s">
        <v>487</v>
      </c>
      <c r="D221" s="242">
        <v>227356.9</v>
      </c>
      <c r="E221" s="242">
        <v>167318.20000000001</v>
      </c>
      <c r="F221" s="52">
        <f t="shared" si="31"/>
        <v>73.592752188299542</v>
      </c>
    </row>
    <row r="222" spans="1:6" ht="12.75" customHeight="1" x14ac:dyDescent="0.2">
      <c r="A222" s="53">
        <v>3523</v>
      </c>
      <c r="B222" s="85" t="s">
        <v>488</v>
      </c>
      <c r="C222" s="50" t="s">
        <v>489</v>
      </c>
      <c r="D222" s="242">
        <v>1122269.79</v>
      </c>
      <c r="E222" s="242">
        <v>491109.29</v>
      </c>
      <c r="F222" s="52">
        <f t="shared" si="31"/>
        <v>43.760359084423008</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12223561.559999999</v>
      </c>
      <c r="E224" s="51">
        <f t="shared" si="51"/>
        <v>7313715.9000000004</v>
      </c>
      <c r="F224" s="52">
        <f t="shared" ref="F224:F235" si="52">IF(D224&lt;&gt;0,IF(E224/D224&gt;=100,"&gt;&gt;100",E224/D224*100),"-")</f>
        <v>59.832937103480347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4214642.95</v>
      </c>
      <c r="E231" s="51">
        <f t="shared" si="55"/>
        <v>101078.28</v>
      </c>
      <c r="F231" s="52">
        <f t="shared" si="52"/>
        <v>2.398264365431003</v>
      </c>
    </row>
    <row r="232" spans="1:6" ht="12.75" customHeight="1" x14ac:dyDescent="0.2">
      <c r="A232" s="53">
        <v>3631</v>
      </c>
      <c r="B232" s="85" t="s">
        <v>508</v>
      </c>
      <c r="C232" s="50" t="s">
        <v>509</v>
      </c>
      <c r="D232" s="242">
        <v>3920052.29</v>
      </c>
      <c r="E232" s="242">
        <v>101078.28</v>
      </c>
      <c r="F232" s="52">
        <f t="shared" si="52"/>
        <v>2.5784931557634909</v>
      </c>
    </row>
    <row r="233" spans="1:6" ht="12.75" customHeight="1" x14ac:dyDescent="0.2">
      <c r="A233" s="53">
        <v>3632</v>
      </c>
      <c r="B233" s="85" t="s">
        <v>510</v>
      </c>
      <c r="C233" s="50" t="s">
        <v>511</v>
      </c>
      <c r="D233" s="242">
        <v>294590.65999999997</v>
      </c>
      <c r="E233" s="242"/>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35457.18</v>
      </c>
      <c r="E236" s="51">
        <f t="shared" si="56"/>
        <v>14170.62</v>
      </c>
      <c r="F236" s="52">
        <f t="shared" ref="F236:F239" si="57">IF(D236&lt;&gt;0,IF(E236/D236&gt;=100,"&gt;&gt;100",E236/D236*100),"-")</f>
        <v>39.965445644577493</v>
      </c>
    </row>
    <row r="237" spans="1:6" ht="12.75" customHeight="1" x14ac:dyDescent="0.2">
      <c r="A237" s="53" t="s">
        <v>518</v>
      </c>
      <c r="B237" s="85" t="s">
        <v>519</v>
      </c>
      <c r="C237" s="50" t="s">
        <v>518</v>
      </c>
      <c r="D237" s="242">
        <v>35457.18</v>
      </c>
      <c r="E237" s="242">
        <v>14170.62</v>
      </c>
      <c r="F237" s="52">
        <f t="shared" si="57"/>
        <v>39.965445644577493</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7840345.1600000001</v>
      </c>
      <c r="E240" s="51">
        <f t="shared" si="58"/>
        <v>7198467</v>
      </c>
      <c r="F240" s="52">
        <f t="shared" ref="F240:F243" si="59">IF(D240&lt;&gt;0,IF(E240/D240&gt;=100,"&gt;&gt;100",E240/D240*100),"-")</f>
        <v>91.813139002160966</v>
      </c>
    </row>
    <row r="241" spans="1:6" ht="24" x14ac:dyDescent="0.2">
      <c r="A241" s="53">
        <v>3672</v>
      </c>
      <c r="B241" s="85" t="s">
        <v>526</v>
      </c>
      <c r="C241" s="50" t="s">
        <v>527</v>
      </c>
      <c r="D241" s="242">
        <v>6011831.7699999996</v>
      </c>
      <c r="E241" s="242">
        <v>5612370.79</v>
      </c>
      <c r="F241" s="52">
        <f t="shared" si="59"/>
        <v>93.35541985733245</v>
      </c>
    </row>
    <row r="242" spans="1:6" ht="24" x14ac:dyDescent="0.2">
      <c r="A242" s="53">
        <v>3673</v>
      </c>
      <c r="B242" s="85" t="s">
        <v>528</v>
      </c>
      <c r="C242" s="50" t="s">
        <v>529</v>
      </c>
      <c r="D242" s="242">
        <v>1825676.91</v>
      </c>
      <c r="E242" s="242">
        <v>1495687.04</v>
      </c>
      <c r="F242" s="52">
        <f t="shared" si="59"/>
        <v>81.925067453474014</v>
      </c>
    </row>
    <row r="243" spans="1:6" ht="24" x14ac:dyDescent="0.2">
      <c r="A243" s="53">
        <v>3674</v>
      </c>
      <c r="B243" s="85" t="s">
        <v>530</v>
      </c>
      <c r="C243" s="50" t="s">
        <v>531</v>
      </c>
      <c r="D243" s="242">
        <v>2836.48</v>
      </c>
      <c r="E243" s="242">
        <v>90409.17</v>
      </c>
      <c r="F243" s="52">
        <f t="shared" si="59"/>
        <v>3187.3720244810465</v>
      </c>
    </row>
    <row r="244" spans="1:6" ht="12.75" customHeight="1" x14ac:dyDescent="0.2">
      <c r="A244" s="53" t="s">
        <v>532</v>
      </c>
      <c r="B244" s="85" t="s">
        <v>533</v>
      </c>
      <c r="C244" s="50" t="s">
        <v>532</v>
      </c>
      <c r="D244" s="51">
        <f t="shared" ref="D244:E244" si="60">SUM(D245:D246)</f>
        <v>133116.26999999999</v>
      </c>
      <c r="E244" s="51">
        <f t="shared" si="60"/>
        <v>0</v>
      </c>
      <c r="F244" s="52">
        <f t="shared" ref="F244:F251" si="61">IF(D244&lt;&gt;0,IF(E244/D244&gt;=100,"&gt;&gt;100",E244/D244*100),"-")</f>
        <v>0</v>
      </c>
    </row>
    <row r="245" spans="1:6" ht="12.75" customHeight="1" x14ac:dyDescent="0.2">
      <c r="A245" s="53" t="s">
        <v>534</v>
      </c>
      <c r="B245" s="85" t="s">
        <v>535</v>
      </c>
      <c r="C245" s="50" t="s">
        <v>534</v>
      </c>
      <c r="D245" s="242">
        <v>133116.26999999999</v>
      </c>
      <c r="E245" s="242"/>
      <c r="F245" s="52">
        <f t="shared" si="61"/>
        <v>0</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4152498.62</v>
      </c>
      <c r="E252" s="51">
        <f t="shared" si="63"/>
        <v>4279827.95</v>
      </c>
      <c r="F252" s="52">
        <f t="shared" ref="F252:F258" si="64">IF(D252&lt;&gt;0,IF(E252/D252&gt;=100,"&gt;&gt;100",E252/D252*100),"-")</f>
        <v>103.0663304591297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4152498.62</v>
      </c>
      <c r="E259" s="51">
        <f t="shared" si="66"/>
        <v>4279827.95</v>
      </c>
      <c r="F259" s="52">
        <f t="shared" ref="F259:F262" si="67">IF(D259&lt;&gt;0,IF(E259/D259&gt;=100,"&gt;&gt;100",E259/D259*100),"-")</f>
        <v>103.0663304591297</v>
      </c>
    </row>
    <row r="260" spans="1:6" ht="12.75" customHeight="1" x14ac:dyDescent="0.2">
      <c r="A260" s="53">
        <v>3721</v>
      </c>
      <c r="B260" s="85" t="s">
        <v>560</v>
      </c>
      <c r="C260" s="50" t="s">
        <v>561</v>
      </c>
      <c r="D260" s="242">
        <v>642119.28</v>
      </c>
      <c r="E260" s="242">
        <v>769325.01</v>
      </c>
      <c r="F260" s="52">
        <f t="shared" si="67"/>
        <v>119.81029599360417</v>
      </c>
    </row>
    <row r="261" spans="1:6" ht="12.75" customHeight="1" x14ac:dyDescent="0.2">
      <c r="A261" s="53">
        <v>3722</v>
      </c>
      <c r="B261" s="85" t="s">
        <v>562</v>
      </c>
      <c r="C261" s="50" t="s">
        <v>563</v>
      </c>
      <c r="D261" s="242">
        <v>3454138.84</v>
      </c>
      <c r="E261" s="242">
        <v>3510382.94</v>
      </c>
      <c r="F261" s="52">
        <f t="shared" si="67"/>
        <v>101.62831034319397</v>
      </c>
    </row>
    <row r="262" spans="1:6" ht="12.75" customHeight="1" x14ac:dyDescent="0.2">
      <c r="A262" s="53" t="s">
        <v>564</v>
      </c>
      <c r="B262" s="85" t="s">
        <v>565</v>
      </c>
      <c r="C262" s="50" t="s">
        <v>564</v>
      </c>
      <c r="D262" s="242">
        <v>56240.5</v>
      </c>
      <c r="E262" s="242">
        <v>120</v>
      </c>
      <c r="F262" s="52">
        <f t="shared" si="67"/>
        <v>0.21336936904899495</v>
      </c>
    </row>
    <row r="263" spans="1:6" ht="12.75" customHeight="1" x14ac:dyDescent="0.2">
      <c r="A263" s="53">
        <v>38</v>
      </c>
      <c r="B263" s="85" t="s">
        <v>566</v>
      </c>
      <c r="C263" s="50" t="s">
        <v>567</v>
      </c>
      <c r="D263" s="51">
        <f t="shared" ref="D263:E263" si="68">D264+D268+D273+D279</f>
        <v>971787.63</v>
      </c>
      <c r="E263" s="51">
        <f t="shared" si="68"/>
        <v>1570988.37</v>
      </c>
      <c r="F263" s="52">
        <f t="shared" ref="F263:F267" si="69">IF(D263&lt;&gt;0,IF(E263/D263&gt;=100,"&gt;&gt;100",E263/D263*100),"-")</f>
        <v>161.65963853645678</v>
      </c>
    </row>
    <row r="264" spans="1:6" ht="12.75" customHeight="1" x14ac:dyDescent="0.2">
      <c r="A264" s="53">
        <v>381</v>
      </c>
      <c r="B264" s="85" t="s">
        <v>568</v>
      </c>
      <c r="C264" s="50" t="s">
        <v>569</v>
      </c>
      <c r="D264" s="51">
        <f t="shared" ref="D264:E264" si="70">SUM(D265:D267)</f>
        <v>954533.63</v>
      </c>
      <c r="E264" s="51">
        <f t="shared" si="70"/>
        <v>1238488.3700000001</v>
      </c>
      <c r="F264" s="52">
        <f t="shared" si="69"/>
        <v>129.74800793556116</v>
      </c>
    </row>
    <row r="265" spans="1:6" ht="12.75" customHeight="1" x14ac:dyDescent="0.2">
      <c r="A265" s="53">
        <v>3811</v>
      </c>
      <c r="B265" s="85" t="s">
        <v>570</v>
      </c>
      <c r="C265" s="50" t="s">
        <v>571</v>
      </c>
      <c r="D265" s="242">
        <v>954033.63</v>
      </c>
      <c r="E265" s="242">
        <v>1233944.1100000001</v>
      </c>
      <c r="F265" s="52">
        <f t="shared" si="69"/>
        <v>129.33968690390927</v>
      </c>
    </row>
    <row r="266" spans="1:6" ht="12.75" customHeight="1" x14ac:dyDescent="0.2">
      <c r="A266" s="53">
        <v>3812</v>
      </c>
      <c r="B266" s="85" t="s">
        <v>572</v>
      </c>
      <c r="C266" s="50" t="s">
        <v>573</v>
      </c>
      <c r="D266" s="242">
        <v>500</v>
      </c>
      <c r="E266" s="242">
        <v>4544.26</v>
      </c>
      <c r="F266" s="52">
        <f t="shared" si="69"/>
        <v>908.85200000000009</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17254</v>
      </c>
      <c r="E268" s="51">
        <f t="shared" si="71"/>
        <v>12500</v>
      </c>
      <c r="F268" s="52">
        <f t="shared" ref="F268:F272" si="72">IF(D268&lt;&gt;0,IF(E268/D268&gt;=100,"&gt;&gt;100",E268/D268*100),"-")</f>
        <v>72.446968818824615</v>
      </c>
    </row>
    <row r="269" spans="1:6" ht="12.75" customHeight="1" x14ac:dyDescent="0.2">
      <c r="A269" s="53">
        <v>3821</v>
      </c>
      <c r="B269" s="85" t="s">
        <v>578</v>
      </c>
      <c r="C269" s="50" t="s">
        <v>579</v>
      </c>
      <c r="D269" s="242">
        <v>17254</v>
      </c>
      <c r="E269" s="242">
        <v>12500</v>
      </c>
      <c r="F269" s="52">
        <f t="shared" si="72"/>
        <v>72.446968818824615</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320000</v>
      </c>
      <c r="F279" s="52" t="str">
        <f t="shared" si="74"/>
        <v>-</v>
      </c>
    </row>
    <row r="280" spans="1:6" ht="24" x14ac:dyDescent="0.2">
      <c r="A280" s="53">
        <v>3861</v>
      </c>
      <c r="B280" s="85" t="s">
        <v>599</v>
      </c>
      <c r="C280" s="50" t="s">
        <v>600</v>
      </c>
      <c r="D280" s="242">
        <v>0</v>
      </c>
      <c r="E280" s="242">
        <v>320000</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23751775.059999999</v>
      </c>
      <c r="E289" s="51">
        <f t="shared" si="79"/>
        <v>20757869.680000003</v>
      </c>
      <c r="F289" s="52">
        <f t="shared" si="76"/>
        <v>87.395024698419348</v>
      </c>
    </row>
    <row r="290" spans="1:6" ht="12.75" customHeight="1" x14ac:dyDescent="0.2">
      <c r="A290" s="53" t="s">
        <v>609</v>
      </c>
      <c r="B290" s="85" t="s">
        <v>620</v>
      </c>
      <c r="C290" s="50" t="s">
        <v>621</v>
      </c>
      <c r="D290" s="51">
        <f>IF(D6&gt;=D289,D6-D289,0)</f>
        <v>0</v>
      </c>
      <c r="E290" s="51">
        <f>IF(E6&gt;=E289,E6-E289,0)</f>
        <v>4431427.429999996</v>
      </c>
      <c r="F290" s="52" t="str">
        <f t="shared" si="76"/>
        <v>-</v>
      </c>
    </row>
    <row r="291" spans="1:6" ht="12.75" customHeight="1" x14ac:dyDescent="0.2">
      <c r="A291" s="53" t="s">
        <v>609</v>
      </c>
      <c r="B291" s="85" t="s">
        <v>622</v>
      </c>
      <c r="C291" s="50" t="s">
        <v>623</v>
      </c>
      <c r="D291" s="51">
        <f>IF(D289&gt;=D6,D289-D6,0)</f>
        <v>1117414.2899999991</v>
      </c>
      <c r="E291" s="51">
        <f>IF(E289&gt;=E6,E289-E6,0)</f>
        <v>0</v>
      </c>
      <c r="F291" s="52">
        <f t="shared" si="76"/>
        <v>0</v>
      </c>
    </row>
    <row r="292" spans="1:6" ht="12.75" customHeight="1" x14ac:dyDescent="0.2">
      <c r="A292" s="53">
        <v>92211</v>
      </c>
      <c r="B292" s="85" t="s">
        <v>624</v>
      </c>
      <c r="C292" s="50" t="s">
        <v>625</v>
      </c>
      <c r="D292" s="242">
        <v>4663630.3600000003</v>
      </c>
      <c r="E292" s="242">
        <v>877251.64</v>
      </c>
      <c r="F292" s="52">
        <f t="shared" si="76"/>
        <v>18.810488230889721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330425.96000000002</v>
      </c>
      <c r="E294" s="242">
        <v>332998.56</v>
      </c>
      <c r="F294" s="52">
        <f t="shared" si="76"/>
        <v>100.77857078784002</v>
      </c>
    </row>
    <row r="295" spans="1:6" ht="24" x14ac:dyDescent="0.2">
      <c r="A295" s="53">
        <v>9661</v>
      </c>
      <c r="B295" s="85" t="s">
        <v>630</v>
      </c>
      <c r="C295" s="50" t="s">
        <v>631</v>
      </c>
      <c r="D295" s="242">
        <v>2776.33</v>
      </c>
      <c r="E295" s="242">
        <v>2852.63</v>
      </c>
      <c r="F295" s="52">
        <f t="shared" si="76"/>
        <v>102.7482323787158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43139.03</v>
      </c>
      <c r="E298" s="51">
        <f t="shared" si="80"/>
        <v>30935.84</v>
      </c>
      <c r="F298" s="52">
        <f t="shared" ref="F298:F418" si="81">IF(D298&lt;&gt;0,IF(E298/D298&gt;=100,"&gt;&gt;100",E298/D298*100),"-")</f>
        <v>71.711950871403459</v>
      </c>
    </row>
    <row r="299" spans="1:6" ht="12.75" customHeight="1" x14ac:dyDescent="0.2">
      <c r="A299" s="53">
        <v>71</v>
      </c>
      <c r="B299" s="85" t="s">
        <v>637</v>
      </c>
      <c r="C299" s="50" t="s">
        <v>638</v>
      </c>
      <c r="D299" s="51">
        <f t="shared" ref="D299:E299" si="82">D300+D304</f>
        <v>43139.03</v>
      </c>
      <c r="E299" s="51">
        <f t="shared" si="82"/>
        <v>30790.84</v>
      </c>
      <c r="F299" s="52">
        <f t="shared" si="81"/>
        <v>71.375828339209306</v>
      </c>
    </row>
    <row r="300" spans="1:6" ht="24" x14ac:dyDescent="0.2">
      <c r="A300" s="53">
        <v>711</v>
      </c>
      <c r="B300" s="85" t="s">
        <v>639</v>
      </c>
      <c r="C300" s="50" t="s">
        <v>640</v>
      </c>
      <c r="D300" s="51">
        <f t="shared" ref="D300:E300" si="83">SUM(D301:D303)</f>
        <v>43139.03</v>
      </c>
      <c r="E300" s="51">
        <f t="shared" si="83"/>
        <v>30790.84</v>
      </c>
      <c r="F300" s="52">
        <f t="shared" si="81"/>
        <v>71.375828339209306</v>
      </c>
    </row>
    <row r="301" spans="1:6" ht="12.75" customHeight="1" x14ac:dyDescent="0.2">
      <c r="A301" s="53">
        <v>7111</v>
      </c>
      <c r="B301" s="85" t="s">
        <v>641</v>
      </c>
      <c r="C301" s="50" t="s">
        <v>642</v>
      </c>
      <c r="D301" s="242">
        <v>43139.03</v>
      </c>
      <c r="E301" s="242">
        <v>30790.84</v>
      </c>
      <c r="F301" s="52">
        <f t="shared" si="81"/>
        <v>71.375828339209306</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145</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145</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v>145</v>
      </c>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283483.07999999996</v>
      </c>
      <c r="E350" s="51">
        <f t="shared" si="95"/>
        <v>1455320.3000000003</v>
      </c>
      <c r="F350" s="52">
        <f t="shared" si="81"/>
        <v>513.37113312018494</v>
      </c>
    </row>
    <row r="351" spans="1:6" ht="12.75" customHeight="1" x14ac:dyDescent="0.2">
      <c r="A351" s="53">
        <v>41</v>
      </c>
      <c r="B351" s="85" t="s">
        <v>741</v>
      </c>
      <c r="C351" s="50" t="s">
        <v>742</v>
      </c>
      <c r="D351" s="51">
        <f t="shared" ref="D351:E351" si="96">D352+D356</f>
        <v>2403.13</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2403.13</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2403.13</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103380.34</v>
      </c>
      <c r="E363" s="51">
        <f t="shared" si="99"/>
        <v>1179894.5400000003</v>
      </c>
      <c r="F363" s="52">
        <f t="shared" si="81"/>
        <v>1141.3142382778005</v>
      </c>
    </row>
    <row r="364" spans="1:6" ht="12.75" customHeight="1" x14ac:dyDescent="0.2">
      <c r="A364" s="53">
        <v>421</v>
      </c>
      <c r="B364" s="85" t="s">
        <v>759</v>
      </c>
      <c r="C364" s="50" t="s">
        <v>760</v>
      </c>
      <c r="D364" s="51">
        <f t="shared" ref="D364:E364" si="100">SUM(D365:D368)</f>
        <v>25500</v>
      </c>
      <c r="E364" s="51">
        <f t="shared" si="100"/>
        <v>781103.33000000007</v>
      </c>
      <c r="F364" s="52">
        <f t="shared" si="81"/>
        <v>3063.1503137254908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436496.43</v>
      </c>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25500</v>
      </c>
      <c r="E368" s="242">
        <v>344606.9</v>
      </c>
      <c r="F368" s="52">
        <f t="shared" si="81"/>
        <v>1351.3996078431373</v>
      </c>
    </row>
    <row r="369" spans="1:6" ht="12.75" customHeight="1" x14ac:dyDescent="0.2">
      <c r="A369" s="53">
        <v>422</v>
      </c>
      <c r="B369" s="85" t="s">
        <v>765</v>
      </c>
      <c r="C369" s="50" t="s">
        <v>766</v>
      </c>
      <c r="D369" s="51">
        <f t="shared" ref="D369:E369" si="101">SUM(D370:D377)</f>
        <v>77880.34</v>
      </c>
      <c r="E369" s="51">
        <f t="shared" si="101"/>
        <v>357135.85</v>
      </c>
      <c r="F369" s="52">
        <f t="shared" si="81"/>
        <v>458.56996772227757</v>
      </c>
    </row>
    <row r="370" spans="1:6" ht="12.75" customHeight="1" x14ac:dyDescent="0.2">
      <c r="A370" s="53">
        <v>4221</v>
      </c>
      <c r="B370" s="85" t="s">
        <v>675</v>
      </c>
      <c r="C370" s="50" t="s">
        <v>767</v>
      </c>
      <c r="D370" s="242">
        <v>20699.77</v>
      </c>
      <c r="E370" s="242">
        <v>74832.72</v>
      </c>
      <c r="F370" s="52">
        <f t="shared" si="81"/>
        <v>361.51474146814195</v>
      </c>
    </row>
    <row r="371" spans="1:6" ht="12.75" customHeight="1" x14ac:dyDescent="0.2">
      <c r="A371" s="53">
        <v>4222</v>
      </c>
      <c r="B371" s="85" t="s">
        <v>768</v>
      </c>
      <c r="C371" s="50" t="s">
        <v>769</v>
      </c>
      <c r="D371" s="242">
        <v>6243.4</v>
      </c>
      <c r="E371" s="242">
        <v>4158.5</v>
      </c>
      <c r="F371" s="52">
        <f t="shared" si="81"/>
        <v>66.606336291123426</v>
      </c>
    </row>
    <row r="372" spans="1:6" ht="12.75" customHeight="1" x14ac:dyDescent="0.2">
      <c r="A372" s="53">
        <v>4223</v>
      </c>
      <c r="B372" s="85" t="s">
        <v>679</v>
      </c>
      <c r="C372" s="50" t="s">
        <v>770</v>
      </c>
      <c r="D372" s="242">
        <v>1860.1</v>
      </c>
      <c r="E372" s="242">
        <v>10373.09</v>
      </c>
      <c r="F372" s="52">
        <f t="shared" si="81"/>
        <v>557.6630288694156</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1075</v>
      </c>
      <c r="F374" s="52" t="str">
        <f t="shared" si="81"/>
        <v>-</v>
      </c>
    </row>
    <row r="375" spans="1:6" ht="12.75" customHeight="1" x14ac:dyDescent="0.2">
      <c r="A375" s="53">
        <v>4226</v>
      </c>
      <c r="B375" s="85" t="s">
        <v>685</v>
      </c>
      <c r="C375" s="50" t="s">
        <v>773</v>
      </c>
      <c r="D375" s="242">
        <v>47673.13</v>
      </c>
      <c r="E375" s="242"/>
      <c r="F375" s="52">
        <f t="shared" si="81"/>
        <v>0</v>
      </c>
    </row>
    <row r="376" spans="1:6" ht="12.75" customHeight="1" x14ac:dyDescent="0.2">
      <c r="A376" s="53">
        <v>4227</v>
      </c>
      <c r="B376" s="232" t="s">
        <v>687</v>
      </c>
      <c r="C376" s="50" t="s">
        <v>774</v>
      </c>
      <c r="D376" s="242">
        <v>1403.94</v>
      </c>
      <c r="E376" s="242">
        <v>266696.53999999998</v>
      </c>
      <c r="F376" s="52" t="str">
        <f t="shared" si="81"/>
        <v>&gt;&gt;100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41655.360000000001</v>
      </c>
      <c r="F378" s="52" t="str">
        <f t="shared" si="81"/>
        <v>-</v>
      </c>
    </row>
    <row r="379" spans="1:6" ht="12.75" customHeight="1" x14ac:dyDescent="0.2">
      <c r="A379" s="53">
        <v>4231</v>
      </c>
      <c r="B379" s="85" t="s">
        <v>693</v>
      </c>
      <c r="C379" s="50" t="s">
        <v>778</v>
      </c>
      <c r="D379" s="242">
        <v>0</v>
      </c>
      <c r="E379" s="242">
        <v>41655.360000000001</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177699.61</v>
      </c>
      <c r="E402" s="51">
        <f t="shared" si="109"/>
        <v>275425.76</v>
      </c>
      <c r="F402" s="52">
        <f t="shared" si="81"/>
        <v>154.99514039451185</v>
      </c>
    </row>
    <row r="403" spans="1:6" ht="12.75" customHeight="1" x14ac:dyDescent="0.2">
      <c r="A403" s="53">
        <v>451</v>
      </c>
      <c r="B403" s="85" t="s">
        <v>812</v>
      </c>
      <c r="C403" s="50" t="s">
        <v>813</v>
      </c>
      <c r="D403" s="242">
        <v>177699.61</v>
      </c>
      <c r="E403" s="242">
        <v>275425.76</v>
      </c>
      <c r="F403" s="52">
        <f t="shared" si="81"/>
        <v>154.99514039451185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240344.04999999996</v>
      </c>
      <c r="E408" s="51">
        <f t="shared" si="111"/>
        <v>1424384.4600000002</v>
      </c>
      <c r="F408" s="52">
        <f t="shared" si="81"/>
        <v>592.64394521104236</v>
      </c>
    </row>
    <row r="409" spans="1:6" ht="12.75" customHeight="1" x14ac:dyDescent="0.2">
      <c r="A409" s="53">
        <v>92212</v>
      </c>
      <c r="B409" s="85" t="s">
        <v>824</v>
      </c>
      <c r="C409" s="50" t="s">
        <v>825</v>
      </c>
      <c r="D409" s="242">
        <v>0</v>
      </c>
      <c r="E409" s="242">
        <v>185715.33</v>
      </c>
      <c r="F409" s="52" t="str">
        <f t="shared" si="81"/>
        <v>-</v>
      </c>
    </row>
    <row r="410" spans="1:6" ht="12.75" customHeight="1" x14ac:dyDescent="0.2">
      <c r="A410" s="53">
        <v>92222</v>
      </c>
      <c r="B410" s="85" t="s">
        <v>826</v>
      </c>
      <c r="C410" s="50" t="s">
        <v>827</v>
      </c>
      <c r="D410" s="242">
        <v>2065501.31</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22677499.800000001</v>
      </c>
      <c r="E412" s="51">
        <f>E6+E298</f>
        <v>25220232.949999999</v>
      </c>
      <c r="F412" s="52">
        <f t="shared" si="81"/>
        <v>111.21258151218238</v>
      </c>
    </row>
    <row r="413" spans="1:6" ht="12.75" customHeight="1" x14ac:dyDescent="0.2">
      <c r="A413" s="53" t="s">
        <v>609</v>
      </c>
      <c r="B413" s="85" t="s">
        <v>832</v>
      </c>
      <c r="C413" s="50" t="s">
        <v>833</v>
      </c>
      <c r="D413" s="51">
        <f t="shared" ref="D413:E413" si="112">D289+D350</f>
        <v>24035258.139999997</v>
      </c>
      <c r="E413" s="51">
        <f t="shared" si="112"/>
        <v>22213189.980000004</v>
      </c>
      <c r="F413" s="52">
        <f t="shared" si="81"/>
        <v>92.419186224725138</v>
      </c>
    </row>
    <row r="414" spans="1:6" ht="12.75" customHeight="1" x14ac:dyDescent="0.2">
      <c r="A414" s="53" t="s">
        <v>609</v>
      </c>
      <c r="B414" s="85" t="s">
        <v>834</v>
      </c>
      <c r="C414" s="50" t="s">
        <v>835</v>
      </c>
      <c r="D414" s="51">
        <f t="shared" ref="D414:E414" si="113">IF(D412&gt;=D413,D412-D413,0)</f>
        <v>0</v>
      </c>
      <c r="E414" s="51">
        <f t="shared" si="113"/>
        <v>3007042.9699999951</v>
      </c>
      <c r="F414" s="52" t="str">
        <f t="shared" si="81"/>
        <v>-</v>
      </c>
    </row>
    <row r="415" spans="1:6" ht="12.75" customHeight="1" x14ac:dyDescent="0.2">
      <c r="A415" s="53" t="s">
        <v>609</v>
      </c>
      <c r="B415" s="85" t="s">
        <v>836</v>
      </c>
      <c r="C415" s="50" t="s">
        <v>837</v>
      </c>
      <c r="D415" s="51">
        <f t="shared" ref="D415:E415" si="114">IF(D413&gt;=D412,D413-D412,0)</f>
        <v>1357758.3399999961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2598129.0500000003</v>
      </c>
      <c r="E416" s="51">
        <f t="shared" si="115"/>
        <v>1062966.97</v>
      </c>
      <c r="F416" s="52">
        <f t="shared" si="81"/>
        <v>40.912785683220768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330425.96000000002</v>
      </c>
      <c r="E418" s="62">
        <f t="shared" si="117"/>
        <v>332998.56</v>
      </c>
      <c r="F418" s="57">
        <f t="shared" si="81"/>
        <v>100.77857078784002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306859.77</v>
      </c>
      <c r="E420" s="51">
        <f t="shared" si="118"/>
        <v>923.53</v>
      </c>
      <c r="F420" s="52">
        <f t="shared" ref="F420:F647" si="119">IF(D420&lt;&gt;0,IF(E420/D420&gt;=100,"&gt;&gt;100",E420/D420*100),"-")</f>
        <v>0.30096157603194446</v>
      </c>
    </row>
    <row r="421" spans="1:6" ht="24" x14ac:dyDescent="0.2">
      <c r="A421" s="53">
        <v>81</v>
      </c>
      <c r="B421" s="232" t="s">
        <v>849</v>
      </c>
      <c r="C421" s="50" t="s">
        <v>850</v>
      </c>
      <c r="D421" s="51">
        <f t="shared" ref="D421:E421" si="120">D422+D427+D430+D434+D435+D442+D447+D455</f>
        <v>0</v>
      </c>
      <c r="E421" s="51">
        <f t="shared" si="120"/>
        <v>923.53</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923.53</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v>923.53</v>
      </c>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207485.57</v>
      </c>
      <c r="E472" s="51">
        <f t="shared" si="133"/>
        <v>0</v>
      </c>
      <c r="F472" s="52">
        <f t="shared" si="119"/>
        <v>0</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207485.57</v>
      </c>
      <c r="E481" s="51">
        <f t="shared" si="136"/>
        <v>0</v>
      </c>
      <c r="F481" s="52">
        <f t="shared" si="119"/>
        <v>0</v>
      </c>
    </row>
    <row r="482" spans="1:6" ht="12.75" customHeight="1" x14ac:dyDescent="0.2">
      <c r="A482" s="53">
        <v>8341</v>
      </c>
      <c r="B482" s="85" t="s">
        <v>971</v>
      </c>
      <c r="C482" s="50" t="s">
        <v>972</v>
      </c>
      <c r="D482" s="242">
        <v>207485.57</v>
      </c>
      <c r="E482" s="242"/>
      <c r="F482" s="52">
        <f t="shared" si="119"/>
        <v>0</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99374.2</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99374.2</v>
      </c>
      <c r="E507" s="51">
        <f t="shared" si="142"/>
        <v>0</v>
      </c>
      <c r="F507" s="52">
        <f t="shared" si="119"/>
        <v>0</v>
      </c>
    </row>
    <row r="508" spans="1:6" ht="12.75" customHeight="1" x14ac:dyDescent="0.2">
      <c r="A508" s="53">
        <v>8471</v>
      </c>
      <c r="B508" s="85" t="s">
        <v>1023</v>
      </c>
      <c r="C508" s="50" t="s">
        <v>1024</v>
      </c>
      <c r="D508" s="242">
        <v>99374.2</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2748120.7600000002</v>
      </c>
      <c r="E528" s="51">
        <f t="shared" si="148"/>
        <v>671797.36</v>
      </c>
      <c r="F528" s="52">
        <f t="shared" si="119"/>
        <v>24.445700122726773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64.95</v>
      </c>
      <c r="E580" s="51">
        <f t="shared" si="162"/>
        <v>0</v>
      </c>
      <c r="F580" s="52">
        <f t="shared" si="119"/>
        <v>0</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64.95</v>
      </c>
      <c r="E585" s="51">
        <f t="shared" si="164"/>
        <v>0</v>
      </c>
      <c r="F585" s="52">
        <f t="shared" si="119"/>
        <v>0</v>
      </c>
    </row>
    <row r="586" spans="1:6" ht="12.75" customHeight="1" x14ac:dyDescent="0.2">
      <c r="A586" s="53">
        <v>5321</v>
      </c>
      <c r="B586" s="85" t="s">
        <v>1171</v>
      </c>
      <c r="C586" s="50" t="s">
        <v>1172</v>
      </c>
      <c r="D586" s="242">
        <v>64.95</v>
      </c>
      <c r="E586" s="242"/>
      <c r="F586" s="52">
        <f t="shared" si="119"/>
        <v>0</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2748055.81</v>
      </c>
      <c r="E593" s="51">
        <f t="shared" si="167"/>
        <v>671797.36</v>
      </c>
      <c r="F593" s="52">
        <f t="shared" si="119"/>
        <v>24.446277894188764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2617103.29</v>
      </c>
      <c r="E605" s="51">
        <f t="shared" si="171"/>
        <v>394137.2</v>
      </c>
      <c r="F605" s="52">
        <f t="shared" si="119"/>
        <v>15.060055195605216</v>
      </c>
    </row>
    <row r="606" spans="1:6" ht="24" x14ac:dyDescent="0.2">
      <c r="A606" s="53">
        <v>5443</v>
      </c>
      <c r="B606" s="85" t="s">
        <v>1210</v>
      </c>
      <c r="C606" s="50" t="s">
        <v>1211</v>
      </c>
      <c r="D606" s="242">
        <v>2617103.29</v>
      </c>
      <c r="E606" s="242">
        <v>394137.2</v>
      </c>
      <c r="F606" s="52">
        <f t="shared" si="119"/>
        <v>15.060055195605216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130952.52</v>
      </c>
      <c r="E617" s="51">
        <f t="shared" si="173"/>
        <v>277660.15999999997</v>
      </c>
      <c r="F617" s="52">
        <f t="shared" si="119"/>
        <v>212.03116977053972</v>
      </c>
    </row>
    <row r="618" spans="1:6" ht="12.75" customHeight="1" x14ac:dyDescent="0.2">
      <c r="A618" s="53">
        <v>5471</v>
      </c>
      <c r="B618" s="85" t="s">
        <v>1234</v>
      </c>
      <c r="C618" s="50" t="s">
        <v>1235</v>
      </c>
      <c r="D618" s="242">
        <v>130952.52</v>
      </c>
      <c r="E618" s="242">
        <v>277660.15999999997</v>
      </c>
      <c r="F618" s="52">
        <f t="shared" si="119"/>
        <v>212.03116977053972</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2441260.9900000002</v>
      </c>
      <c r="E636" s="51">
        <f t="shared" si="179"/>
        <v>670873.82999999996</v>
      </c>
      <c r="F636" s="52">
        <f t="shared" si="119"/>
        <v>27.480627132783532</v>
      </c>
    </row>
    <row r="637" spans="1:6" ht="12.75" customHeight="1" x14ac:dyDescent="0.2">
      <c r="A637" s="53">
        <v>92213</v>
      </c>
      <c r="B637" s="85" t="s">
        <v>1272</v>
      </c>
      <c r="C637" s="50" t="s">
        <v>1273</v>
      </c>
      <c r="D637" s="242">
        <v>2271773.08</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22984359.57</v>
      </c>
      <c r="E639" s="51">
        <f t="shared" si="180"/>
        <v>25221156.48</v>
      </c>
      <c r="F639" s="52">
        <f t="shared" si="119"/>
        <v>109.73182177727303</v>
      </c>
    </row>
    <row r="640" spans="1:6" ht="12.75" customHeight="1" x14ac:dyDescent="0.2">
      <c r="A640" s="53" t="s">
        <v>609</v>
      </c>
      <c r="B640" s="85" t="s">
        <v>1278</v>
      </c>
      <c r="C640" s="50" t="s">
        <v>1279</v>
      </c>
      <c r="D640" s="51">
        <f t="shared" ref="D640:E640" si="181">D413+D528</f>
        <v>26783378.899999999</v>
      </c>
      <c r="E640" s="51">
        <f t="shared" si="181"/>
        <v>22884987.340000004</v>
      </c>
      <c r="F640" s="52">
        <f t="shared" si="119"/>
        <v>85.444735802173213</v>
      </c>
    </row>
    <row r="641" spans="1:6" ht="12.75" customHeight="1" x14ac:dyDescent="0.2">
      <c r="A641" s="53" t="s">
        <v>609</v>
      </c>
      <c r="B641" s="85" t="s">
        <v>1280</v>
      </c>
      <c r="C641" s="50" t="s">
        <v>1281</v>
      </c>
      <c r="D641" s="51">
        <f t="shared" ref="D641:E641" si="182">IF(D639&gt;=D640,D639-D640,0)</f>
        <v>0</v>
      </c>
      <c r="E641" s="51">
        <f t="shared" si="182"/>
        <v>2336169.1399999969</v>
      </c>
      <c r="F641" s="52" t="str">
        <f t="shared" si="119"/>
        <v>-</v>
      </c>
    </row>
    <row r="642" spans="1:6" ht="12.75" customHeight="1" x14ac:dyDescent="0.2">
      <c r="A642" s="53" t="s">
        <v>609</v>
      </c>
      <c r="B642" s="85" t="s">
        <v>1282</v>
      </c>
      <c r="C642" s="50" t="s">
        <v>1283</v>
      </c>
      <c r="D642" s="51">
        <f t="shared" ref="D642:E642" si="183">IF(D640&gt;=D639,D640-D639,0)</f>
        <v>3799019.3299999982</v>
      </c>
      <c r="E642" s="51">
        <f t="shared" si="183"/>
        <v>0</v>
      </c>
      <c r="F642" s="52">
        <f t="shared" si="119"/>
        <v>0</v>
      </c>
    </row>
    <row r="643" spans="1:6" ht="24" x14ac:dyDescent="0.2">
      <c r="A643" s="60" t="s">
        <v>1284</v>
      </c>
      <c r="B643" s="85" t="s">
        <v>1285</v>
      </c>
      <c r="C643" s="61" t="s">
        <v>1284</v>
      </c>
      <c r="D643" s="51">
        <f t="shared" ref="D643:E643" si="184">IF(D416-D417+D637-D638&gt;=0,D416-D417+D637-D638,0)</f>
        <v>4869902.1300000008</v>
      </c>
      <c r="E643" s="51">
        <f t="shared" si="184"/>
        <v>1062966.97</v>
      </c>
      <c r="F643" s="52">
        <f t="shared" si="119"/>
        <v>21.827275818374606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1070882.8000000026</v>
      </c>
      <c r="E645" s="51">
        <f t="shared" si="186"/>
        <v>3399136.1099999966</v>
      </c>
      <c r="F645" s="52">
        <f t="shared" si="119"/>
        <v>317.41439025820455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276537.57</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6198286.2999999998</v>
      </c>
      <c r="E649" s="242">
        <v>1650553.69</v>
      </c>
      <c r="F649" s="52">
        <f t="shared" ref="F649:F724" si="188">IF(D649&lt;&gt;0,IF(E649/D649&gt;=100,"&gt;&gt;100",E649/D649*100),"-")</f>
        <v>26.629194104828617</v>
      </c>
    </row>
    <row r="650" spans="1:6" ht="12.75" customHeight="1" x14ac:dyDescent="0.2">
      <c r="A650" s="53" t="s">
        <v>1297</v>
      </c>
      <c r="B650" s="85" t="s">
        <v>1298</v>
      </c>
      <c r="C650" s="50" t="s">
        <v>1297</v>
      </c>
      <c r="D650" s="242">
        <v>36026135.170000002</v>
      </c>
      <c r="E650" s="242">
        <v>26826647.890000001</v>
      </c>
      <c r="F650" s="52">
        <f t="shared" si="188"/>
        <v>74.46440691850654</v>
      </c>
    </row>
    <row r="651" spans="1:6" ht="12.75" customHeight="1" x14ac:dyDescent="0.2">
      <c r="A651" s="53" t="s">
        <v>1299</v>
      </c>
      <c r="B651" s="85" t="s">
        <v>1300</v>
      </c>
      <c r="C651" s="50" t="s">
        <v>1299</v>
      </c>
      <c r="D651" s="242">
        <v>40573867.780000001</v>
      </c>
      <c r="E651" s="242">
        <v>23942233.789999999</v>
      </c>
      <c r="F651" s="52">
        <f t="shared" si="188"/>
        <v>59.009000373885478</v>
      </c>
    </row>
    <row r="652" spans="1:6" ht="24" x14ac:dyDescent="0.2">
      <c r="A652" s="53">
        <v>11</v>
      </c>
      <c r="B652" s="85" t="s">
        <v>1301</v>
      </c>
      <c r="C652" s="50" t="s">
        <v>1302</v>
      </c>
      <c r="D652" s="51">
        <f t="shared" ref="D652:E652" si="189">+D649+D650-D651</f>
        <v>1650553.6899999976</v>
      </c>
      <c r="E652" s="51">
        <f t="shared" si="189"/>
        <v>4534967.7900000028</v>
      </c>
      <c r="F652" s="52">
        <f t="shared" si="188"/>
        <v>274.75433349883997</v>
      </c>
    </row>
    <row r="653" spans="1:6" ht="24" x14ac:dyDescent="0.2">
      <c r="A653" s="53" t="s">
        <v>609</v>
      </c>
      <c r="B653" s="85" t="s">
        <v>1303</v>
      </c>
      <c r="C653" s="50" t="s">
        <v>1304</v>
      </c>
      <c r="D653" s="262">
        <v>141</v>
      </c>
      <c r="E653" s="262">
        <v>144</v>
      </c>
      <c r="F653" s="52">
        <f t="shared" si="188"/>
        <v>102.12765957446808</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126</v>
      </c>
      <c r="E655" s="262">
        <v>133</v>
      </c>
      <c r="F655" s="52">
        <f t="shared" si="188"/>
        <v>105.55555555555556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v>1767144.38</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603795.82999999996</v>
      </c>
      <c r="E659" s="242">
        <v>663170.84</v>
      </c>
      <c r="F659" s="52">
        <f t="shared" si="188"/>
        <v>109.83362372674883</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5059626.33</v>
      </c>
      <c r="E661" s="242">
        <v>5789287.2199999997</v>
      </c>
      <c r="F661" s="52">
        <f t="shared" si="188"/>
        <v>114.42124066897247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501361.4</v>
      </c>
      <c r="E665" s="242">
        <v>631837.18999999994</v>
      </c>
      <c r="F665" s="52">
        <f t="shared" si="188"/>
        <v>126.02429903857775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20400</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20400</v>
      </c>
      <c r="E673" s="242">
        <v>155438.60999999999</v>
      </c>
      <c r="F673" s="52">
        <f t="shared" si="188"/>
        <v>761.95397058823517</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698418.36</v>
      </c>
      <c r="E694" s="242">
        <v>520687.44</v>
      </c>
      <c r="F694" s="52">
        <f t="shared" si="188"/>
        <v>74.552370015015072</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377199.58</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21073.38</v>
      </c>
      <c r="E716" s="242">
        <v>18016.02</v>
      </c>
      <c r="F716" s="52">
        <f t="shared" si="188"/>
        <v>85.49183851854805</v>
      </c>
    </row>
    <row r="717" spans="1:6" ht="12.75" customHeight="1" x14ac:dyDescent="0.2">
      <c r="A717" s="53">
        <v>31215</v>
      </c>
      <c r="B717" s="85" t="s">
        <v>1414</v>
      </c>
      <c r="C717" s="50" t="s">
        <v>1415</v>
      </c>
      <c r="D717" s="242">
        <v>11860.06</v>
      </c>
      <c r="E717" s="242">
        <v>8832.61</v>
      </c>
      <c r="F717" s="52">
        <f t="shared" si="188"/>
        <v>74.473569273679914</v>
      </c>
    </row>
    <row r="718" spans="1:6" ht="12.75" customHeight="1" x14ac:dyDescent="0.2">
      <c r="A718" s="53">
        <v>32121</v>
      </c>
      <c r="B718" s="85" t="s">
        <v>1416</v>
      </c>
      <c r="C718" s="50" t="s">
        <v>1417</v>
      </c>
      <c r="D718" s="242">
        <v>145952.13</v>
      </c>
      <c r="E718" s="242">
        <v>186659.92</v>
      </c>
      <c r="F718" s="52">
        <f t="shared" si="188"/>
        <v>127.89119281780953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8233.92</v>
      </c>
      <c r="E720" s="242">
        <v>15590.81</v>
      </c>
      <c r="F720" s="52">
        <f t="shared" si="188"/>
        <v>189.34857273327893</v>
      </c>
    </row>
    <row r="721" spans="1:6" ht="12.75" customHeight="1" x14ac:dyDescent="0.2">
      <c r="A721" s="53" t="s">
        <v>1422</v>
      </c>
      <c r="B721" s="85" t="s">
        <v>1423</v>
      </c>
      <c r="C721" s="50" t="s">
        <v>1422</v>
      </c>
      <c r="D721" s="242">
        <v>1376.84</v>
      </c>
      <c r="E721" s="242"/>
      <c r="F721" s="52">
        <f t="shared" si="188"/>
        <v>0</v>
      </c>
    </row>
    <row r="722" spans="1:6" ht="12.75" customHeight="1" x14ac:dyDescent="0.2">
      <c r="A722" s="53" t="s">
        <v>1424</v>
      </c>
      <c r="B722" s="85" t="s">
        <v>1425</v>
      </c>
      <c r="C722" s="50" t="s">
        <v>1424</v>
      </c>
      <c r="D722" s="242">
        <v>0</v>
      </c>
      <c r="E722" s="242">
        <v>145.66</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36169.53</v>
      </c>
      <c r="E725" s="242">
        <v>37454.769999999997</v>
      </c>
      <c r="F725" s="52">
        <f t="shared" ref="F725:F979" si="190">IF(D725&lt;&gt;0,IF(E725/D725&gt;=100,"&gt;&gt;100",E725/D725*100),"-")</f>
        <v>103.55337766346425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146982.54</v>
      </c>
      <c r="E742" s="242">
        <v>127074.34</v>
      </c>
      <c r="F742" s="52">
        <f t="shared" si="190"/>
        <v>86.455398035712264</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1036428.81</v>
      </c>
      <c r="E759" s="242">
        <v>386559.91</v>
      </c>
      <c r="F759" s="52">
        <f t="shared" si="190"/>
        <v>37.297294929499301</v>
      </c>
    </row>
    <row r="760" spans="1:6" ht="12.75" customHeight="1" x14ac:dyDescent="0.2">
      <c r="A760" s="53">
        <v>35232</v>
      </c>
      <c r="B760" s="85" t="s">
        <v>1500</v>
      </c>
      <c r="C760" s="50" t="s">
        <v>1501</v>
      </c>
      <c r="D760" s="242">
        <v>85840.98</v>
      </c>
      <c r="E760" s="242">
        <v>104549.38</v>
      </c>
      <c r="F760" s="52">
        <f t="shared" si="190"/>
        <v>121.79425258192533</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2632604.14</v>
      </c>
      <c r="E763" s="242"/>
      <c r="F763" s="52">
        <f t="shared" si="190"/>
        <v>0</v>
      </c>
    </row>
    <row r="764" spans="1:6" ht="12.75" customHeight="1" x14ac:dyDescent="0.2">
      <c r="A764" s="53">
        <v>36316</v>
      </c>
      <c r="B764" s="85" t="s">
        <v>1508</v>
      </c>
      <c r="C764" s="50" t="s">
        <v>1509</v>
      </c>
      <c r="D764" s="242">
        <v>1287448.1499999999</v>
      </c>
      <c r="E764" s="242"/>
      <c r="F764" s="52">
        <f t="shared" si="190"/>
        <v>0</v>
      </c>
    </row>
    <row r="765" spans="1:6" ht="12.75" customHeight="1" x14ac:dyDescent="0.2">
      <c r="A765" s="53">
        <v>36317</v>
      </c>
      <c r="B765" s="85" t="s">
        <v>1510</v>
      </c>
      <c r="C765" s="50" t="s">
        <v>1511</v>
      </c>
      <c r="D765" s="242">
        <v>0</v>
      </c>
      <c r="E765" s="242">
        <v>101078.28</v>
      </c>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2770.97</v>
      </c>
      <c r="E770" s="242"/>
      <c r="F770" s="52">
        <f t="shared" si="190"/>
        <v>0</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291819.69</v>
      </c>
      <c r="E774" s="242"/>
      <c r="F774" s="52">
        <f t="shared" si="190"/>
        <v>0</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38527.15</v>
      </c>
      <c r="E792" s="242"/>
      <c r="F792" s="52">
        <f t="shared" si="190"/>
        <v>0</v>
      </c>
    </row>
    <row r="793" spans="1:6" ht="24" x14ac:dyDescent="0.2">
      <c r="A793" s="53" t="s">
        <v>1566</v>
      </c>
      <c r="B793" s="85" t="s">
        <v>1567</v>
      </c>
      <c r="C793" s="50" t="s">
        <v>1566</v>
      </c>
      <c r="D793" s="242">
        <v>94589.119999999995</v>
      </c>
      <c r="E793" s="242"/>
      <c r="F793" s="52">
        <f t="shared" si="190"/>
        <v>0</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230528.01</v>
      </c>
      <c r="E816" s="242">
        <v>262736.36</v>
      </c>
      <c r="F816" s="52">
        <f t="shared" si="190"/>
        <v>113.97155599443207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149115.62</v>
      </c>
      <c r="E819" s="242">
        <v>147681.60999999999</v>
      </c>
      <c r="F819" s="52">
        <f t="shared" si="190"/>
        <v>99.038323416420084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118917.12</v>
      </c>
      <c r="E821" s="242">
        <v>125154.96</v>
      </c>
      <c r="F821" s="52">
        <f t="shared" si="190"/>
        <v>105.24553571428572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143558.53</v>
      </c>
      <c r="E823" s="242">
        <v>233752.08</v>
      </c>
      <c r="F823" s="52">
        <f t="shared" si="190"/>
        <v>162.82702253916921</v>
      </c>
    </row>
    <row r="824" spans="1:6" ht="12.75" customHeight="1" x14ac:dyDescent="0.2">
      <c r="A824" s="53">
        <v>37221</v>
      </c>
      <c r="B824" s="85" t="s">
        <v>1628</v>
      </c>
      <c r="C824" s="50" t="s">
        <v>1629</v>
      </c>
      <c r="D824" s="242">
        <v>3454138.84</v>
      </c>
      <c r="E824" s="242">
        <v>3510382.94</v>
      </c>
      <c r="F824" s="52">
        <f t="shared" si="190"/>
        <v>101.62831034319397</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320000</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v>923.53</v>
      </c>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99374.2</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2222966.09</v>
      </c>
      <c r="E953" s="242"/>
      <c r="F953" s="52">
        <f t="shared" si="190"/>
        <v>0</v>
      </c>
    </row>
    <row r="954" spans="1:6" ht="24" x14ac:dyDescent="0.2">
      <c r="A954" s="53">
        <v>54432</v>
      </c>
      <c r="B954" s="85" t="s">
        <v>1887</v>
      </c>
      <c r="C954" s="50" t="s">
        <v>1888</v>
      </c>
      <c r="D954" s="242">
        <v>394137.2</v>
      </c>
      <c r="E954" s="242">
        <v>394137.2</v>
      </c>
      <c r="F954" s="52">
        <f t="shared" si="190"/>
        <v>100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130952.52</v>
      </c>
      <c r="E968" s="242">
        <v>99374.28</v>
      </c>
      <c r="F968" s="52">
        <f t="shared" si="190"/>
        <v>75.885733241330527</v>
      </c>
    </row>
    <row r="969" spans="1:6" ht="12.75" customHeight="1" x14ac:dyDescent="0.2">
      <c r="A969" s="53">
        <v>54712</v>
      </c>
      <c r="B969" s="85" t="s">
        <v>1917</v>
      </c>
      <c r="C969" s="50" t="s">
        <v>1918</v>
      </c>
      <c r="D969" s="242">
        <v>0</v>
      </c>
      <c r="E969" s="242">
        <v>178285.88</v>
      </c>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4294967293" vertic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3" zoomScale="110" zoomScaleNormal="110" workbookViewId="0">
      <selection activeCell="E189" sqref="E1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16792312.969999999</v>
      </c>
      <c r="E6" s="229">
        <f t="shared" si="0"/>
        <v>27345912.190000001</v>
      </c>
      <c r="F6" s="230">
        <f t="shared" ref="F6:F260" si="1">IF(D6&gt;0,IF(E6/D6&gt;=100,"&gt;&gt;100",E6/D6*100),"-")</f>
        <v>162.84779969772089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12052625.109999999</v>
      </c>
      <c r="E7" s="104">
        <f t="shared" si="2"/>
        <v>19695584.270000003</v>
      </c>
      <c r="F7" s="93">
        <f t="shared" si="1"/>
        <v>163.41323230620256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373723.08000000007</v>
      </c>
      <c r="E8" s="104">
        <f>E9+E10-E11</f>
        <v>306846.64</v>
      </c>
      <c r="F8" s="93">
        <f t="shared" si="1"/>
        <v>82.10534923344845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281424.02</v>
      </c>
      <c r="E9" s="247">
        <v>306846.64</v>
      </c>
      <c r="F9" s="93">
        <f t="shared" si="1"/>
        <v>109.03356437023393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802227.51</v>
      </c>
      <c r="E10" s="247">
        <v>800193.83</v>
      </c>
      <c r="F10" s="93">
        <f t="shared" si="1"/>
        <v>99.74649585377594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709928.45</v>
      </c>
      <c r="E11" s="247">
        <v>800193.83</v>
      </c>
      <c r="F11" s="93">
        <f t="shared" si="1"/>
        <v>112.71471512375648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2292607.7299999995</v>
      </c>
      <c r="E12" s="104">
        <f t="shared" si="3"/>
        <v>9356910.6699999999</v>
      </c>
      <c r="F12" s="93">
        <f t="shared" si="1"/>
        <v>408.13395800597789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2062026.2099999997</v>
      </c>
      <c r="E13" s="104">
        <f t="shared" si="4"/>
        <v>8925677.040000001</v>
      </c>
      <c r="F13" s="93">
        <f t="shared" si="1"/>
        <v>432.85953382716713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36437.379999999997</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2340090.54</v>
      </c>
      <c r="E15" s="247">
        <v>10125354.58</v>
      </c>
      <c r="F15" s="93">
        <f t="shared" si="1"/>
        <v>432.6907188813301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55070.01</v>
      </c>
      <c r="E17" s="247">
        <v>55070.01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333134.34000000003</v>
      </c>
      <c r="E18" s="247">
        <v>1291184.93</v>
      </c>
      <c r="F18" s="93">
        <f t="shared" si="1"/>
        <v>387.58686060404335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221727.57999999984</v>
      </c>
      <c r="E19" s="104">
        <f t="shared" si="5"/>
        <v>429542.70999999973</v>
      </c>
      <c r="F19" s="93">
        <f t="shared" si="1"/>
        <v>193.72543099960774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688857.24</v>
      </c>
      <c r="E20" s="247">
        <v>733520.94</v>
      </c>
      <c r="F20" s="93">
        <f t="shared" si="1"/>
        <v>106.48373819806262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81975.070000000007</v>
      </c>
      <c r="E21" s="247">
        <v>85582.46</v>
      </c>
      <c r="F21" s="93">
        <f t="shared" si="1"/>
        <v>104.40059398546411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150835.97</v>
      </c>
      <c r="E22" s="247">
        <v>161209.06</v>
      </c>
      <c r="F22" s="93">
        <f t="shared" si="1"/>
        <v>106.87706652464925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769653.73</v>
      </c>
      <c r="E23" s="247">
        <v>769653.73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9818.5</v>
      </c>
      <c r="E24" s="247">
        <v>7106.57</v>
      </c>
      <c r="F24" s="93">
        <f t="shared" si="1"/>
        <v>72.379385853236229</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47673.13</v>
      </c>
      <c r="E25" s="247">
        <v>47673.13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133282.81</v>
      </c>
      <c r="E26" s="247">
        <v>399979.35</v>
      </c>
      <c r="F26" s="93">
        <f t="shared" si="1"/>
        <v>300.09822722074961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1660368.87</v>
      </c>
      <c r="E28" s="247">
        <v>1775182.53</v>
      </c>
      <c r="F28" s="93">
        <f t="shared" si="1"/>
        <v>106.91494896552716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8853.9400000000023</v>
      </c>
      <c r="E29" s="104">
        <f t="shared" si="6"/>
        <v>1690.9200000000128</v>
      </c>
      <c r="F29" s="93">
        <f t="shared" si="1"/>
        <v>19.097938318985811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179397.23</v>
      </c>
      <c r="E30" s="247">
        <v>179397.23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170543.29</v>
      </c>
      <c r="E34" s="247">
        <v>177706.31</v>
      </c>
      <c r="F34" s="93">
        <f t="shared" si="1"/>
        <v>104.20011833945505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41155.33</v>
      </c>
      <c r="E47" s="247">
        <v>40434.78</v>
      </c>
      <c r="F47" s="93">
        <f t="shared" si="1"/>
        <v>98.249193968314657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41155.33</v>
      </c>
      <c r="E50" s="247">
        <v>40434.78</v>
      </c>
      <c r="F50" s="93">
        <f t="shared" si="1"/>
        <v>98.249193968314657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152144.20000000001</v>
      </c>
      <c r="E54" s="247">
        <v>158462.84</v>
      </c>
      <c r="F54" s="93">
        <f t="shared" si="1"/>
        <v>104.15306005749807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152144.20000000001</v>
      </c>
      <c r="E55" s="247">
        <v>158462.84</v>
      </c>
      <c r="F55" s="93">
        <f t="shared" si="1"/>
        <v>104.15306005749807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9386294.3000000007</v>
      </c>
      <c r="E56" s="104">
        <f t="shared" si="11"/>
        <v>10031826.960000001</v>
      </c>
      <c r="F56" s="93">
        <f t="shared" si="1"/>
        <v>106.87739633307685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9386294.3000000007</v>
      </c>
      <c r="E57" s="247">
        <v>10031826.960000001</v>
      </c>
      <c r="F57" s="93">
        <f t="shared" si="1"/>
        <v>106.87739633307685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4739687.8600000003</v>
      </c>
      <c r="E68" s="104">
        <f t="shared" si="13"/>
        <v>7650327.919999999</v>
      </c>
      <c r="F68" s="93">
        <f t="shared" si="1"/>
        <v>161.40995242669837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1650553.69</v>
      </c>
      <c r="E69" s="104">
        <f t="shared" si="14"/>
        <v>4534967.79</v>
      </c>
      <c r="F69" s="93">
        <f t="shared" si="1"/>
        <v>274.7543334988394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1650553.69</v>
      </c>
      <c r="E70" s="104">
        <f t="shared" si="15"/>
        <v>4534967.79</v>
      </c>
      <c r="F70" s="93">
        <f t="shared" si="1"/>
        <v>274.7543334988394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1650553.69</v>
      </c>
      <c r="E72" s="247">
        <v>4534967.79</v>
      </c>
      <c r="F72" s="93">
        <f t="shared" si="1"/>
        <v>274.7543334988394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38044.980000000003</v>
      </c>
      <c r="E78" s="104">
        <f>E79+SUM(E82:E84)-E85+E86</f>
        <v>27471.29</v>
      </c>
      <c r="F78" s="93">
        <f t="shared" si="1"/>
        <v>72.207397664553895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38044.980000000003</v>
      </c>
      <c r="E86" s="247">
        <v>27471.29</v>
      </c>
      <c r="F86" s="93">
        <f t="shared" si="1"/>
        <v>72.207397664553895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626934.38</v>
      </c>
      <c r="E87" s="104">
        <f t="shared" si="17"/>
        <v>389874.47</v>
      </c>
      <c r="F87" s="93">
        <f t="shared" si="1"/>
        <v>62.187444561582339</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626934.38</v>
      </c>
      <c r="E88" s="104">
        <f t="shared" si="18"/>
        <v>389874.47</v>
      </c>
      <c r="F88" s="93">
        <f t="shared" si="1"/>
        <v>62.187444561582339</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225064.59</v>
      </c>
      <c r="E90" s="247">
        <v>225064.59</v>
      </c>
      <c r="F90" s="93">
        <f t="shared" si="1"/>
        <v>100</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230735.89</v>
      </c>
      <c r="E93" s="247">
        <v>44599.51</v>
      </c>
      <c r="F93" s="93">
        <f t="shared" si="1"/>
        <v>19.329246958503074</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73352.039999999994</v>
      </c>
      <c r="E97" s="247">
        <v>73352.039999999994</v>
      </c>
      <c r="F97" s="93">
        <f t="shared" si="1"/>
        <v>100</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47781.86</v>
      </c>
      <c r="E98" s="247">
        <v>46858.33</v>
      </c>
      <c r="F98" s="93">
        <f t="shared" si="1"/>
        <v>98.067195374981225</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50000</v>
      </c>
      <c r="E100" s="247"/>
      <c r="F100" s="93">
        <f t="shared" si="1"/>
        <v>0</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2093728.85</v>
      </c>
      <c r="E134" s="104">
        <f t="shared" si="23"/>
        <v>2088478.2399999998</v>
      </c>
      <c r="F134" s="93">
        <f t="shared" si="1"/>
        <v>99.749222063783463</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3282765.95</v>
      </c>
      <c r="E135" s="104">
        <f t="shared" si="24"/>
        <v>3277515.34</v>
      </c>
      <c r="F135" s="93">
        <f t="shared" si="1"/>
        <v>99.840055304582393</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3282765.95</v>
      </c>
      <c r="E139" s="247">
        <v>3277515.34</v>
      </c>
      <c r="F139" s="93">
        <f t="shared" si="1"/>
        <v>99.840055304582393</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1189037.1000000001</v>
      </c>
      <c r="E145" s="247">
        <v>1189037.1000000001</v>
      </c>
      <c r="F145" s="93">
        <f t="shared" si="1"/>
        <v>100</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330425.95999999996</v>
      </c>
      <c r="E146" s="104">
        <f t="shared" si="26"/>
        <v>332998.55999999994</v>
      </c>
      <c r="F146" s="93">
        <f t="shared" si="1"/>
        <v>100.77857078784002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12527.61</v>
      </c>
      <c r="E147" s="247">
        <v>2269.64</v>
      </c>
      <c r="F147" s="93">
        <f t="shared" si="1"/>
        <v>18.117102943019457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3967.02</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3967.02</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248633.08</v>
      </c>
      <c r="E158" s="247">
        <v>247618.06</v>
      </c>
      <c r="F158" s="93">
        <f t="shared" si="1"/>
        <v>99.591759873625833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2776.33</v>
      </c>
      <c r="E160" s="247">
        <v>2852.63</v>
      </c>
      <c r="F160" s="93">
        <f t="shared" si="1"/>
        <v>102.7482323787158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75003.429999999993</v>
      </c>
      <c r="E162" s="247">
        <v>82355.16</v>
      </c>
      <c r="F162" s="93">
        <f t="shared" si="1"/>
        <v>109.80185839500942</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8514.49</v>
      </c>
      <c r="E163" s="247">
        <v>6063.95</v>
      </c>
      <c r="F163" s="93">
        <f t="shared" si="1"/>
        <v>71.219180479394538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276537.57</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276537.57</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16792312.970000006</v>
      </c>
      <c r="E175" s="104">
        <f t="shared" si="30"/>
        <v>27345912.189999998</v>
      </c>
      <c r="F175" s="93">
        <f t="shared" si="1"/>
        <v>162.84779969772077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5179308.4000000004</v>
      </c>
      <c r="E176" s="104">
        <f t="shared" si="31"/>
        <v>5093499.4099999992</v>
      </c>
      <c r="F176" s="93">
        <f t="shared" si="1"/>
        <v>98.343234590934941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988642.08</v>
      </c>
      <c r="E177" s="104">
        <f t="shared" si="32"/>
        <v>1315226.3799999999</v>
      </c>
      <c r="F177" s="93">
        <f t="shared" si="1"/>
        <v>133.03362325018574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288080.23</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148823.51</v>
      </c>
      <c r="E179" s="247">
        <v>192175.96</v>
      </c>
      <c r="F179" s="93">
        <f t="shared" si="1"/>
        <v>129.13010854266236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41275.850000000006</v>
      </c>
      <c r="E180" s="104">
        <f t="shared" si="33"/>
        <v>29724.25</v>
      </c>
      <c r="F180" s="93">
        <f t="shared" si="1"/>
        <v>72.013659318948001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36695.660000000003</v>
      </c>
      <c r="E182" s="247">
        <v>27505.86</v>
      </c>
      <c r="F182" s="93">
        <f t="shared" si="1"/>
        <v>74.956711502123127</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4580.1899999999996</v>
      </c>
      <c r="E183" s="247">
        <v>2218.39</v>
      </c>
      <c r="F183" s="93">
        <f t="shared" si="1"/>
        <v>48.434453592536556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133230.91</v>
      </c>
      <c r="E184" s="247"/>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407525.99</v>
      </c>
      <c r="E186" s="247">
        <v>445991.71</v>
      </c>
      <c r="F186" s="93">
        <f t="shared" si="1"/>
        <v>109.43883848978567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257785.82</v>
      </c>
      <c r="E188" s="247">
        <v>359254.23</v>
      </c>
      <c r="F188" s="93">
        <f t="shared" si="1"/>
        <v>139.36151724714725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961.25</v>
      </c>
      <c r="E189" s="247">
        <v>309998.46999999997</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4189705.0700000003</v>
      </c>
      <c r="E206" s="104">
        <f t="shared" si="37"/>
        <v>3468274.5599999996</v>
      </c>
      <c r="F206" s="93">
        <f t="shared" si="1"/>
        <v>82.780876029538746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4189705.0700000003</v>
      </c>
      <c r="E207" s="104">
        <f t="shared" si="38"/>
        <v>3468274.5599999996</v>
      </c>
      <c r="F207" s="93">
        <f t="shared" si="1"/>
        <v>82.780876029538746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2758960.33</v>
      </c>
      <c r="E212" s="247">
        <v>2364823.13</v>
      </c>
      <c r="F212" s="93">
        <f t="shared" si="1"/>
        <v>85.714285351830327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1380744.74</v>
      </c>
      <c r="E217" s="247">
        <v>1103451.43</v>
      </c>
      <c r="F217" s="93">
        <f t="shared" si="1"/>
        <v>79.917119944994326</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50000</v>
      </c>
      <c r="E218" s="247"/>
      <c r="F218" s="93">
        <f t="shared" si="1"/>
        <v>0</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11613004.570000004</v>
      </c>
      <c r="E237" s="104">
        <f t="shared" si="41"/>
        <v>22252412.779999997</v>
      </c>
      <c r="F237" s="93">
        <f t="shared" si="1"/>
        <v>191.61632672981881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10211695.810000002</v>
      </c>
      <c r="E238" s="104">
        <f t="shared" si="42"/>
        <v>18520278.109999999</v>
      </c>
      <c r="F238" s="93">
        <f t="shared" si="1"/>
        <v>181.36339403944697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14492552.280000001</v>
      </c>
      <c r="E239" s="104">
        <f t="shared" si="43"/>
        <v>22129337.300000001</v>
      </c>
      <c r="F239" s="93">
        <f t="shared" si="1"/>
        <v>152.69454870650293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12414435.800000001</v>
      </c>
      <c r="E240" s="247">
        <v>20058771.66</v>
      </c>
      <c r="F240" s="93">
        <f t="shared" si="1"/>
        <v>161.57618423545273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2078116.48</v>
      </c>
      <c r="E241" s="247">
        <v>2070565.64</v>
      </c>
      <c r="F241" s="93">
        <f t="shared" si="1"/>
        <v>99.636649818589575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4280856.47</v>
      </c>
      <c r="E242" s="104">
        <f t="shared" si="44"/>
        <v>3609059.19</v>
      </c>
      <c r="F242" s="93">
        <f t="shared" si="1"/>
        <v>84.306942204021155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1521896.14</v>
      </c>
      <c r="E243" s="247">
        <v>1244236.06</v>
      </c>
      <c r="F243" s="93">
        <f t="shared" si="1"/>
        <v>81.755648581906527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2758960.33</v>
      </c>
      <c r="E244" s="247">
        <v>2364823.13</v>
      </c>
      <c r="F244" s="93">
        <f t="shared" si="1"/>
        <v>85.714285351830327</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1070882.8</v>
      </c>
      <c r="E245" s="104">
        <f t="shared" si="45"/>
        <v>3399136.1100000003</v>
      </c>
      <c r="F245" s="93">
        <f t="shared" si="1"/>
        <v>317.41439025820569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1240370.71</v>
      </c>
      <c r="E246" s="104">
        <f t="shared" si="46"/>
        <v>4070009.9400000004</v>
      </c>
      <c r="F246" s="93">
        <f t="shared" si="1"/>
        <v>328.12851087075416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1054655.3799999999</v>
      </c>
      <c r="E247" s="247">
        <v>3270536.95</v>
      </c>
      <c r="F247" s="93">
        <f t="shared" si="1"/>
        <v>310.10479935161385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185715.33</v>
      </c>
      <c r="E248" s="247">
        <v>799472.99</v>
      </c>
      <c r="F248" s="93">
        <f t="shared" si="1"/>
        <v>430.4830355146234</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169487.91</v>
      </c>
      <c r="E250" s="104">
        <f t="shared" si="47"/>
        <v>670873.82999999996</v>
      </c>
      <c r="F250" s="93">
        <f t="shared" si="1"/>
        <v>395.82400302180844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169487.91</v>
      </c>
      <c r="E253" s="247">
        <v>670873.82999999996</v>
      </c>
      <c r="F253" s="93">
        <f t="shared" si="1"/>
        <v>395.82400302180844</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330425.96000000002</v>
      </c>
      <c r="E255" s="247">
        <v>332998.56</v>
      </c>
      <c r="F255" s="93">
        <f t="shared" si="1"/>
        <v>100.77857078784002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6753886.6500000004</v>
      </c>
      <c r="E259" s="104">
        <f t="shared" si="49"/>
        <v>7178983.3200000003</v>
      </c>
      <c r="F259" s="93">
        <f t="shared" si="1"/>
        <v>106.29410429918897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6753886.6500000004</v>
      </c>
      <c r="E260" s="248">
        <v>7178983.3200000003</v>
      </c>
      <c r="F260" s="97">
        <f t="shared" si="1"/>
        <v>106.29410429918897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360798</v>
      </c>
      <c r="E262" s="247">
        <v>359874.47</v>
      </c>
      <c r="F262" s="93">
        <f t="shared" ref="F262:F322" si="50">IF(D262&gt;0,IF(E262/D262&gt;=100,"&gt;&gt;100",E262/D262*100),"-")</f>
        <v>99.744031286204461</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266136.38</v>
      </c>
      <c r="E263" s="247">
        <v>30000</v>
      </c>
      <c r="F263" s="93">
        <f t="shared" si="50"/>
        <v>11.272416044736161</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261824.54</v>
      </c>
      <c r="E264" s="247">
        <v>168226.01</v>
      </c>
      <c r="F264" s="93">
        <f t="shared" si="50"/>
        <v>64.25142960243528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77115.91</v>
      </c>
      <c r="E265" s="247">
        <v>170836.5</v>
      </c>
      <c r="F265" s="93">
        <f t="shared" si="50"/>
        <v>221.53210666903885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1594.82</v>
      </c>
      <c r="E268" s="247">
        <v>4593.32</v>
      </c>
      <c r="F268" s="93">
        <f t="shared" si="50"/>
        <v>288.01494839543017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16732.97</v>
      </c>
      <c r="E271" s="247">
        <v>22877.97</v>
      </c>
      <c r="F271" s="93">
        <f t="shared" si="50"/>
        <v>136.72390496128301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19717.189999999999</v>
      </c>
      <c r="E273" s="247"/>
      <c r="F273" s="93">
        <f t="shared" si="50"/>
        <v>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7969.97</v>
      </c>
      <c r="E287" s="247">
        <v>132.72</v>
      </c>
      <c r="F287" s="93">
        <f t="shared" si="50"/>
        <v>1.6652509356998833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980672.11</v>
      </c>
      <c r="E288" s="247">
        <v>1315093.6599999999</v>
      </c>
      <c r="F288" s="93">
        <f t="shared" si="50"/>
        <v>134.10126041006714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4987.5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961.25</v>
      </c>
      <c r="E290" s="247">
        <v>305010.96999999997</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4189705.07</v>
      </c>
      <c r="E294" s="247">
        <v>3468274.56</v>
      </c>
      <c r="F294" s="93">
        <f t="shared" si="50"/>
        <v>82.78087602953876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150038.65</v>
      </c>
      <c r="E296" s="247">
        <v>141555.35</v>
      </c>
      <c r="F296" s="93">
        <f t="shared" si="50"/>
        <v>94.34592353370283</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17914.849999999999</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84391.15</v>
      </c>
      <c r="E298" s="247">
        <v>31851.040000000001</v>
      </c>
      <c r="F298" s="93">
        <f t="shared" si="50"/>
        <v>37.7421566123936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20551.13</v>
      </c>
      <c r="E299" s="247">
        <v>833.94</v>
      </c>
      <c r="F299" s="93">
        <f t="shared" si="50"/>
        <v>4.0578790557988782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167099.04999999999</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2804.89</v>
      </c>
      <c r="E301" s="247"/>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vertic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zoomScale="130" zoomScaleNormal="130" workbookViewId="0">
      <selection activeCell="D141" sqref="D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3854405.44</v>
      </c>
      <c r="E5" s="79">
        <f t="shared" si="0"/>
        <v>4980698.0999999996</v>
      </c>
      <c r="F5" s="80">
        <f t="shared" ref="F5:F141" si="1">IF(D5&gt;0,IF(E5/D5&gt;=100,"&gt;&gt;100",E5/D5*100),"-")</f>
        <v>129.22091818135252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242706.69</v>
      </c>
      <c r="E6" s="81">
        <f t="shared" si="2"/>
        <v>296435.71000000002</v>
      </c>
      <c r="F6" s="63">
        <f t="shared" si="1"/>
        <v>122.13742851505248</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242706.69</v>
      </c>
      <c r="E7" s="249">
        <v>296435.71000000002</v>
      </c>
      <c r="F7" s="63">
        <f t="shared" si="1"/>
        <v>122.13742851505248</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3477691.82</v>
      </c>
      <c r="E13" s="81">
        <f t="shared" si="4"/>
        <v>4562987.59</v>
      </c>
      <c r="F13" s="63">
        <f t="shared" si="1"/>
        <v>131.20735896603972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3477691.82</v>
      </c>
      <c r="E14" s="249">
        <v>4545312.59</v>
      </c>
      <c r="F14" s="63">
        <f t="shared" si="1"/>
        <v>130.69911956718465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17675</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72150.23</v>
      </c>
      <c r="E19" s="249">
        <v>60418.43</v>
      </c>
      <c r="F19" s="63">
        <f t="shared" si="1"/>
        <v>83.739760774151378</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61856.7</v>
      </c>
      <c r="E20" s="249">
        <v>60856.37</v>
      </c>
      <c r="F20" s="63">
        <f t="shared" si="1"/>
        <v>98.3828267592678</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22928.61</v>
      </c>
      <c r="E22" s="81">
        <f t="shared" si="5"/>
        <v>16596</v>
      </c>
      <c r="F22" s="63">
        <f t="shared" si="1"/>
        <v>72.381186648471058</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22928.61</v>
      </c>
      <c r="E24" s="249">
        <v>16596</v>
      </c>
      <c r="F24" s="63">
        <f t="shared" si="1"/>
        <v>72.381186648471058</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171268</v>
      </c>
      <c r="E28" s="81">
        <f t="shared" si="6"/>
        <v>205046.18</v>
      </c>
      <c r="F28" s="63">
        <f t="shared" si="1"/>
        <v>119.72241165892052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171268</v>
      </c>
      <c r="E30" s="249">
        <v>205046.18</v>
      </c>
      <c r="F30" s="63">
        <f t="shared" si="1"/>
        <v>119.72241165892052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2521361.33</v>
      </c>
      <c r="E35" s="81">
        <f t="shared" si="7"/>
        <v>4787384.17</v>
      </c>
      <c r="F35" s="63">
        <f t="shared" si="1"/>
        <v>189.87299095286753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1154310.33</v>
      </c>
      <c r="E39" s="81">
        <f t="shared" si="9"/>
        <v>753601.47</v>
      </c>
      <c r="F39" s="63">
        <f t="shared" si="1"/>
        <v>65.285863810990932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1074203.6200000001</v>
      </c>
      <c r="E40" s="249">
        <v>751827.28</v>
      </c>
      <c r="F40" s="63">
        <f t="shared" si="1"/>
        <v>69.989270749245847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80106.710000000006</v>
      </c>
      <c r="E42" s="249">
        <v>1774.19</v>
      </c>
      <c r="F42" s="63">
        <f t="shared" si="1"/>
        <v>2.2147832559844236</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754174.46000000008</v>
      </c>
      <c r="E54" s="81">
        <f t="shared" si="12"/>
        <v>3002625.1599999997</v>
      </c>
      <c r="F54" s="63">
        <f t="shared" si="1"/>
        <v>398.13402856416002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686322.55</v>
      </c>
      <c r="E55" s="249">
        <v>2938705.65</v>
      </c>
      <c r="F55" s="63">
        <f t="shared" si="1"/>
        <v>428.18142140309971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67851.91</v>
      </c>
      <c r="E57" s="249">
        <v>63919.51</v>
      </c>
      <c r="F57" s="63">
        <f t="shared" si="1"/>
        <v>94.204437281131803</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499971.45999999996</v>
      </c>
      <c r="E61" s="81">
        <f t="shared" si="13"/>
        <v>882312.94000000006</v>
      </c>
      <c r="F61" s="63">
        <f t="shared" si="1"/>
        <v>176.4726610594933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133031.53</v>
      </c>
      <c r="E64" s="249">
        <v>167229.4</v>
      </c>
      <c r="F64" s="63">
        <f t="shared" si="1"/>
        <v>125.70659000915046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366939.93</v>
      </c>
      <c r="E65" s="249">
        <v>715083.54</v>
      </c>
      <c r="F65" s="63">
        <f t="shared" si="1"/>
        <v>194.8775484859334</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112905.08</v>
      </c>
      <c r="E74" s="249">
        <v>148844.6</v>
      </c>
      <c r="F74" s="63">
        <f t="shared" si="1"/>
        <v>131.83162351950861</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65975</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65975</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4283233.57</v>
      </c>
      <c r="E82" s="81">
        <f t="shared" si="16"/>
        <v>271954.57</v>
      </c>
      <c r="F82" s="63">
        <f t="shared" si="1"/>
        <v>6.3492818114049294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44590.46</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36116.800000000003</v>
      </c>
      <c r="E84" s="249">
        <v>167507.59</v>
      </c>
      <c r="F84" s="63">
        <f t="shared" si="1"/>
        <v>463.79410689762102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59860.34</v>
      </c>
      <c r="E85" s="249">
        <v>59856.52</v>
      </c>
      <c r="F85" s="63">
        <f t="shared" si="1"/>
        <v>99.993618479280272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4187256.43</v>
      </c>
      <c r="E88" s="249"/>
      <c r="F88" s="63">
        <f t="shared" si="1"/>
        <v>0</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171704.5</v>
      </c>
      <c r="E89" s="81">
        <f t="shared" si="17"/>
        <v>324172.19</v>
      </c>
      <c r="F89" s="63">
        <f t="shared" si="1"/>
        <v>188.79656036970493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12500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171704.5</v>
      </c>
      <c r="E106" s="249">
        <v>311672.19</v>
      </c>
      <c r="F106" s="63">
        <f t="shared" si="1"/>
        <v>181.5166113875874</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580885.37</v>
      </c>
      <c r="E107" s="81">
        <f t="shared" si="21"/>
        <v>665503.32000000007</v>
      </c>
      <c r="F107" s="63">
        <f t="shared" si="1"/>
        <v>114.56706509926391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276185.94</v>
      </c>
      <c r="E108" s="249">
        <v>314492.84000000003</v>
      </c>
      <c r="F108" s="63">
        <f t="shared" si="1"/>
        <v>113.86996745743103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95769.64</v>
      </c>
      <c r="E109" s="249">
        <v>138302.57</v>
      </c>
      <c r="F109" s="63">
        <f t="shared" si="1"/>
        <v>144.41170500379869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4250</v>
      </c>
      <c r="E110" s="249">
        <v>7000</v>
      </c>
      <c r="F110" s="63">
        <f t="shared" si="1"/>
        <v>164.70588235294116</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175931.79</v>
      </c>
      <c r="E111" s="249">
        <v>176957.91</v>
      </c>
      <c r="F111" s="63">
        <f t="shared" si="1"/>
        <v>100.58324876930998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28748</v>
      </c>
      <c r="E113" s="249">
        <v>28750</v>
      </c>
      <c r="F113" s="63">
        <f t="shared" si="1"/>
        <v>100.00695700570475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4027326.18</v>
      </c>
      <c r="E114" s="81">
        <f t="shared" si="22"/>
        <v>3202692.64</v>
      </c>
      <c r="F114" s="63">
        <f t="shared" si="1"/>
        <v>79.524043915409905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761798.54</v>
      </c>
      <c r="E115" s="81">
        <f t="shared" si="23"/>
        <v>1712019.02</v>
      </c>
      <c r="F115" s="63">
        <f t="shared" si="1"/>
        <v>224.7338279225371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26250</v>
      </c>
      <c r="E116" s="249">
        <v>3750</v>
      </c>
      <c r="F116" s="63">
        <f t="shared" si="1"/>
        <v>14.285714285714285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735548.54</v>
      </c>
      <c r="E117" s="249">
        <v>1708269.02</v>
      </c>
      <c r="F117" s="63">
        <f t="shared" si="1"/>
        <v>232.24422687318503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55573.86</v>
      </c>
      <c r="E118" s="81">
        <f t="shared" si="24"/>
        <v>31104.66</v>
      </c>
      <c r="F118" s="63">
        <f t="shared" si="1"/>
        <v>55.969947021855241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55573.86</v>
      </c>
      <c r="E120" s="249">
        <v>31104.66</v>
      </c>
      <c r="F120" s="63">
        <f t="shared" si="1"/>
        <v>55.969947021855241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149122.39000000001</v>
      </c>
      <c r="E122" s="81">
        <f t="shared" si="25"/>
        <v>147681.60999999999</v>
      </c>
      <c r="F122" s="63">
        <f t="shared" si="1"/>
        <v>99.033827180479051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149122.39000000001</v>
      </c>
      <c r="E124" s="249">
        <v>147681.60999999999</v>
      </c>
      <c r="F124" s="63">
        <f t="shared" si="1"/>
        <v>99.033827180479051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3060831.39</v>
      </c>
      <c r="E126" s="249">
        <v>1311887.3500000001</v>
      </c>
      <c r="F126" s="63">
        <f t="shared" si="1"/>
        <v>42.86049059370108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561799.98</v>
      </c>
      <c r="E129" s="81">
        <f t="shared" si="26"/>
        <v>494700.81000000006</v>
      </c>
      <c r="F129" s="63">
        <f t="shared" si="1"/>
        <v>88.056395089227323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29998</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29998</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12200.07</v>
      </c>
      <c r="E133" s="249">
        <v>11897.52</v>
      </c>
      <c r="F133" s="63">
        <f t="shared" si="1"/>
        <v>97.520096196169376</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136495.12</v>
      </c>
      <c r="E135" s="249">
        <v>142754.96</v>
      </c>
      <c r="F135" s="63">
        <f t="shared" si="1"/>
        <v>104.5861273282151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176710.26</v>
      </c>
      <c r="E137" s="249">
        <v>185513.07</v>
      </c>
      <c r="F137" s="63">
        <f t="shared" si="1"/>
        <v>104.98149343450687</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90153.51</v>
      </c>
      <c r="E138" s="249">
        <v>105062.65</v>
      </c>
      <c r="F138" s="63">
        <f t="shared" si="1"/>
        <v>116.53750364239839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395.5</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146241.01999999999</v>
      </c>
      <c r="E140" s="249">
        <v>19079.11</v>
      </c>
      <c r="F140" s="63">
        <f t="shared" si="1"/>
        <v>13.046346367113687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16194912.979999999</v>
      </c>
      <c r="E141" s="106">
        <f t="shared" si="28"/>
        <v>15014722.98</v>
      </c>
      <c r="F141" s="82">
        <f t="shared" si="1"/>
        <v>92.712588196938867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10" zoomScaleNormal="11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6503877.6900000004</v>
      </c>
      <c r="E5" s="107">
        <f t="shared" si="0"/>
        <v>380.42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6423209.6100000003</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6423209.6100000003</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6423209.6100000003</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80668.08</v>
      </c>
      <c r="E22" s="108">
        <f t="shared" si="3"/>
        <v>380.42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80668.08</v>
      </c>
      <c r="E23" s="108">
        <f t="shared" si="4"/>
        <v>380.42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51000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29668.080000000002</v>
      </c>
      <c r="E25" s="250">
        <v>380.42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1" zoomScale="110" zoomScaleNormal="110" workbookViewId="0">
      <selection activeCell="C43" sqref="C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5179308.4000000004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16962202.379999999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104813.42</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15361368.66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3690243.51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3281648.41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148512.12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658427.49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4279960.67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320000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2982576.46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1455320.3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40700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40700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17048011.370000001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380298.95</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15036592.140000001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3402163.28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3240103.74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160063.72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791658.4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4241494.95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320000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2881108.05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1146283.08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484837.2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484837.2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5093499.41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5120.22</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132.72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132.72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132.72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4987.5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4987.5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5088379.1899999995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1315093.6599999999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305010.96999999997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3468274.56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28233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Radoš</cp:lastModifiedBy>
  <cp:lastPrinted>2025-02-14T10:23:24Z</cp:lastPrinted>
  <dcterms:created xsi:type="dcterms:W3CDTF">2022-04-01T05:14:30Z</dcterms:created>
  <dcterms:modified xsi:type="dcterms:W3CDTF">2025-02-14T12:35:23Z</dcterms:modified>
</cp:coreProperties>
</file>