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biskup\Desktop\"/>
    </mc:Choice>
  </mc:AlternateContent>
  <xr:revisionPtr revIDLastSave="0" documentId="8_{016E5229-47C4-474D-B72E-896DC69001D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Cjenik-01.10.2023." sheetId="3" r:id="rId1"/>
    <sheet name="01.10.2023.-puni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5" l="1"/>
  <c r="F23" i="5"/>
  <c r="G23" i="5"/>
  <c r="H23" i="5" s="1"/>
  <c r="K15" i="3"/>
  <c r="K16" i="3"/>
  <c r="K17" i="3"/>
  <c r="K18" i="3"/>
  <c r="K19" i="3"/>
  <c r="K20" i="3"/>
  <c r="K21" i="3"/>
  <c r="K22" i="3"/>
  <c r="K23" i="3"/>
  <c r="K24" i="3"/>
  <c r="K14" i="3"/>
  <c r="I15" i="3"/>
  <c r="I16" i="3"/>
  <c r="I17" i="3"/>
  <c r="I18" i="3"/>
  <c r="I19" i="3"/>
  <c r="I20" i="3"/>
  <c r="I21" i="3"/>
  <c r="I22" i="3"/>
  <c r="I23" i="3"/>
  <c r="J23" i="3" s="1"/>
  <c r="I24" i="3"/>
  <c r="I14" i="3"/>
  <c r="G24" i="3"/>
  <c r="G15" i="3"/>
  <c r="G16" i="3"/>
  <c r="G17" i="3"/>
  <c r="G18" i="3"/>
  <c r="G19" i="3"/>
  <c r="G20" i="3"/>
  <c r="G21" i="3"/>
  <c r="G22" i="3"/>
  <c r="G23" i="3"/>
  <c r="G14" i="3"/>
  <c r="D23" i="3"/>
  <c r="E23" i="3"/>
  <c r="F23" i="3" s="1"/>
  <c r="H23" i="3"/>
  <c r="L23" i="3"/>
  <c r="G24" i="5" l="1"/>
  <c r="H24" i="5" s="1"/>
  <c r="F24" i="5"/>
  <c r="G22" i="5"/>
  <c r="H22" i="5" s="1"/>
  <c r="F22" i="5"/>
  <c r="G21" i="5"/>
  <c r="H21" i="5" s="1"/>
  <c r="F21" i="5"/>
  <c r="G20" i="5"/>
  <c r="H20" i="5" s="1"/>
  <c r="F20" i="5"/>
  <c r="G19" i="5"/>
  <c r="H19" i="5" s="1"/>
  <c r="F19" i="5"/>
  <c r="G18" i="5"/>
  <c r="H18" i="5" s="1"/>
  <c r="F18" i="5"/>
  <c r="G17" i="5"/>
  <c r="H17" i="5" s="1"/>
  <c r="F17" i="5"/>
  <c r="G16" i="5"/>
  <c r="H16" i="5" s="1"/>
  <c r="F16" i="5"/>
  <c r="G15" i="5"/>
  <c r="H15" i="5" s="1"/>
  <c r="F15" i="5"/>
  <c r="H14" i="5"/>
  <c r="F14" i="5"/>
  <c r="L24" i="3" l="1"/>
  <c r="L14" i="3"/>
  <c r="J24" i="3"/>
  <c r="J14" i="3"/>
  <c r="H24" i="3"/>
  <c r="H14" i="3"/>
  <c r="E24" i="3"/>
  <c r="F24" i="3" s="1"/>
  <c r="E14" i="3"/>
  <c r="F14" i="3" s="1"/>
  <c r="D14" i="3"/>
  <c r="L15" i="3"/>
  <c r="L16" i="3"/>
  <c r="L17" i="3"/>
  <c r="L18" i="3"/>
  <c r="L19" i="3"/>
  <c r="L20" i="3"/>
  <c r="L21" i="3"/>
  <c r="L22" i="3"/>
  <c r="J15" i="3"/>
  <c r="J16" i="3"/>
  <c r="J17" i="3"/>
  <c r="J18" i="3"/>
  <c r="J19" i="3"/>
  <c r="J20" i="3"/>
  <c r="J21" i="3"/>
  <c r="J22" i="3"/>
  <c r="H15" i="3"/>
  <c r="H16" i="3"/>
  <c r="H17" i="3"/>
  <c r="H18" i="3"/>
  <c r="H19" i="3"/>
  <c r="H20" i="3"/>
  <c r="H21" i="3"/>
  <c r="H22" i="3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D15" i="3"/>
  <c r="D16" i="3"/>
  <c r="D17" i="3"/>
  <c r="D18" i="3"/>
  <c r="D19" i="3"/>
  <c r="D20" i="3"/>
  <c r="D21" i="3"/>
  <c r="D22" i="3"/>
  <c r="D24" i="3"/>
</calcChain>
</file>

<file path=xl/sharedStrings.xml><?xml version="1.0" encoding="utf-8"?>
<sst xmlns="http://schemas.openxmlformats.org/spreadsheetml/2006/main" count="78" uniqueCount="38">
  <si>
    <t>Mjesečne karte</t>
  </si>
  <si>
    <t>11-20</t>
  </si>
  <si>
    <t>21-30</t>
  </si>
  <si>
    <t>31-40</t>
  </si>
  <si>
    <t>41-50</t>
  </si>
  <si>
    <t>51-60</t>
  </si>
  <si>
    <t xml:space="preserve">CJENIK karata po zonama </t>
  </si>
  <si>
    <t xml:space="preserve">Mjesečna karta obračunava se na bazi 44 vožnje, 
a vrijedi za neograničeni broj vožnji tijekom mjeseca za koji je izdana. </t>
  </si>
  <si>
    <t>Zone</t>
  </si>
  <si>
    <t>Km</t>
  </si>
  <si>
    <t>1.</t>
  </si>
  <si>
    <t>0-5</t>
  </si>
  <si>
    <t>2.</t>
  </si>
  <si>
    <t>6-10</t>
  </si>
  <si>
    <t>3.</t>
  </si>
  <si>
    <t>4.</t>
  </si>
  <si>
    <t>5.</t>
  </si>
  <si>
    <t>6.</t>
  </si>
  <si>
    <t>7.</t>
  </si>
  <si>
    <t>8.</t>
  </si>
  <si>
    <t>61-70</t>
  </si>
  <si>
    <t>9.</t>
  </si>
  <si>
    <t>71-80</t>
  </si>
  <si>
    <t>10.</t>
  </si>
  <si>
    <t>81-90</t>
  </si>
  <si>
    <t>kn</t>
  </si>
  <si>
    <t>euro</t>
  </si>
  <si>
    <t>Jednosmjerna karta</t>
  </si>
  <si>
    <t xml:space="preserve">Fiksni tečaj konverzije iznosi 1 euro = 7,53450 kn. </t>
  </si>
  <si>
    <t>Radnička (20%)</t>
  </si>
  <si>
    <t>Jednosmjerna 
karta</t>
  </si>
  <si>
    <t>Mjesečna 
karta</t>
  </si>
  <si>
    <t>Javne usluge Bjelovarsko - bilogorske županije</t>
  </si>
  <si>
    <t>11.</t>
  </si>
  <si>
    <t>91-100</t>
  </si>
  <si>
    <t>Umirovljenička (60%)</t>
  </si>
  <si>
    <t>Studentska (80%)</t>
  </si>
  <si>
    <t>Učenici SŠ (80%)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</si>
</sst>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164" formatCode="_-* #,##0.00\ &quot;€&quot;_-;\-* #,##0.00\ &quot;€&quot;_-;_-* &quot;-&quot;??\ &quot;€&quot;_-;_-@_-"/>
    <numFmt numFmtId="165" formatCode="0.00000"/>
    <numFmt numFmtId="166" formatCode="_-* #,##0.00\ [$kn-41A]_-;\-* #,##0.00\ [$kn-41A]_-;_-* &quot;-&quot;??\ [$kn-41A]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165" fontId="7" fillId="0" borderId="0" xfId="0" applyNumberFormat="1" applyFont="1"/>
    <xf numFmtId="0" fontId="5" fillId="0" borderId="0" xfId="0" applyFont="1"/>
    <xf numFmtId="165" fontId="5" fillId="0" borderId="0" xfId="0" applyNumberFormat="1" applyFont="1"/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4" fontId="4" fillId="0" borderId="13" xfId="1" applyFont="1" applyFill="1" applyBorder="1"/>
    <xf numFmtId="44" fontId="4" fillId="0" borderId="1" xfId="1" applyFont="1" applyFill="1" applyBorder="1"/>
    <xf numFmtId="44" fontId="4" fillId="0" borderId="2" xfId="1" applyFont="1" applyFill="1" applyBorder="1"/>
    <xf numFmtId="2" fontId="11" fillId="2" borderId="21" xfId="0" applyNumberFormat="1" applyFont="1" applyFill="1" applyBorder="1" applyAlignment="1">
      <alignment horizontal="center" vertical="center"/>
    </xf>
    <xf numFmtId="164" fontId="11" fillId="2" borderId="16" xfId="1" applyNumberFormat="1" applyFont="1" applyFill="1" applyBorder="1"/>
    <xf numFmtId="164" fontId="11" fillId="2" borderId="17" xfId="1" applyNumberFormat="1" applyFont="1" applyFill="1" applyBorder="1"/>
    <xf numFmtId="164" fontId="11" fillId="2" borderId="18" xfId="1" applyNumberFormat="1" applyFont="1" applyFill="1" applyBorder="1"/>
    <xf numFmtId="164" fontId="11" fillId="2" borderId="16" xfId="0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11" fillId="2" borderId="23" xfId="0" applyNumberFormat="1" applyFont="1" applyFill="1" applyBorder="1"/>
    <xf numFmtId="2" fontId="4" fillId="0" borderId="2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6" fillId="0" borderId="0" xfId="1" applyNumberFormat="1" applyFont="1" applyFill="1" applyBorder="1"/>
    <xf numFmtId="44" fontId="5" fillId="0" borderId="0" xfId="1" applyFont="1" applyFill="1" applyBorder="1"/>
    <xf numFmtId="166" fontId="5" fillId="0" borderId="0" xfId="1" applyNumberFormat="1" applyFont="1" applyFill="1" applyBorder="1"/>
    <xf numFmtId="1" fontId="4" fillId="0" borderId="7" xfId="0" applyNumberFormat="1" applyFont="1" applyFill="1" applyBorder="1" applyAlignment="1">
      <alignment horizontal="center"/>
    </xf>
    <xf numFmtId="166" fontId="4" fillId="0" borderId="13" xfId="1" applyNumberFormat="1" applyFont="1" applyFill="1" applyBorder="1"/>
    <xf numFmtId="1" fontId="4" fillId="0" borderId="5" xfId="0" quotePrefix="1" applyNumberFormat="1" applyFont="1" applyFill="1" applyBorder="1" applyAlignment="1">
      <alignment horizontal="center"/>
    </xf>
    <xf numFmtId="166" fontId="4" fillId="0" borderId="1" xfId="1" applyNumberFormat="1" applyFont="1" applyFill="1" applyBorder="1"/>
    <xf numFmtId="166" fontId="4" fillId="0" borderId="1" xfId="0" applyNumberFormat="1" applyFont="1" applyFill="1" applyBorder="1"/>
    <xf numFmtId="1" fontId="4" fillId="0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66" fontId="4" fillId="0" borderId="2" xfId="1" applyNumberFormat="1" applyFont="1" applyFill="1" applyBorder="1"/>
    <xf numFmtId="166" fontId="4" fillId="0" borderId="2" xfId="0" applyNumberFormat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64" fontId="11" fillId="2" borderId="23" xfId="1" applyNumberFormat="1" applyFont="1" applyFill="1" applyBorder="1"/>
    <xf numFmtId="164" fontId="11" fillId="2" borderId="25" xfId="1" applyNumberFormat="1" applyFont="1" applyFill="1" applyBorder="1"/>
    <xf numFmtId="44" fontId="4" fillId="0" borderId="26" xfId="1" applyFont="1" applyFill="1" applyBorder="1"/>
    <xf numFmtId="166" fontId="4" fillId="0" borderId="26" xfId="1" applyNumberFormat="1" applyFont="1" applyFill="1" applyBorder="1"/>
    <xf numFmtId="164" fontId="11" fillId="2" borderId="25" xfId="0" applyNumberFormat="1" applyFont="1" applyFill="1" applyBorder="1"/>
    <xf numFmtId="166" fontId="4" fillId="0" borderId="26" xfId="0" applyNumberFormat="1" applyFont="1" applyFill="1" applyBorder="1"/>
    <xf numFmtId="1" fontId="4" fillId="0" borderId="27" xfId="0" applyNumberFormat="1" applyFont="1" applyFill="1" applyBorder="1" applyAlignment="1">
      <alignment horizontal="center"/>
    </xf>
    <xf numFmtId="1" fontId="4" fillId="0" borderId="28" xfId="0" quotePrefix="1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opLeftCell="A13" workbookViewId="0">
      <selection activeCell="I36" sqref="I36:K38"/>
    </sheetView>
  </sheetViews>
  <sheetFormatPr defaultRowHeight="15" x14ac:dyDescent="0.25"/>
  <cols>
    <col min="1" max="1" width="5" bestFit="1" customWidth="1"/>
    <col min="2" max="2" width="6.5703125" bestFit="1" customWidth="1"/>
    <col min="3" max="3" width="7.7109375" bestFit="1" customWidth="1"/>
    <col min="4" max="4" width="9.28515625" customWidth="1"/>
    <col min="5" max="5" width="9.42578125" bestFit="1" customWidth="1"/>
    <col min="6" max="6" width="12" bestFit="1" customWidth="1"/>
    <col min="7" max="7" width="9.28515625" bestFit="1" customWidth="1"/>
    <col min="8" max="8" width="10.42578125" bestFit="1" customWidth="1"/>
    <col min="9" max="9" width="8.7109375" bestFit="1" customWidth="1"/>
    <col min="10" max="10" width="10.42578125" bestFit="1" customWidth="1"/>
    <col min="11" max="11" width="8.7109375" bestFit="1" customWidth="1"/>
    <col min="12" max="12" width="11.42578125" bestFit="1" customWidth="1"/>
    <col min="16" max="16" width="12.42578125" bestFit="1" customWidth="1"/>
    <col min="17" max="17" width="11.85546875" bestFit="1" customWidth="1"/>
    <col min="18" max="18" width="12.85546875" bestFit="1" customWidth="1"/>
    <col min="19" max="19" width="10.85546875" bestFit="1" customWidth="1"/>
    <col min="20" max="20" width="10.5703125" bestFit="1" customWidth="1"/>
  </cols>
  <sheetData>
    <row r="1" spans="1:13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x14ac:dyDescent="0.25">
      <c r="A7" s="4"/>
      <c r="B7" s="4"/>
      <c r="C7" s="3">
        <v>7.5345000000000004</v>
      </c>
      <c r="D7" s="5"/>
      <c r="E7" s="4"/>
      <c r="F7" s="4"/>
      <c r="G7" s="4"/>
      <c r="H7" s="4"/>
      <c r="I7" s="4"/>
      <c r="J7" s="4"/>
      <c r="K7" s="4"/>
      <c r="L7" s="4"/>
    </row>
    <row r="8" spans="1:13" ht="18.75" x14ac:dyDescent="0.3">
      <c r="A8" s="55" t="s">
        <v>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2"/>
    </row>
    <row r="9" spans="1:13" ht="18.75" x14ac:dyDescent="0.3">
      <c r="A9" s="55" t="s">
        <v>32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"/>
    </row>
    <row r="10" spans="1:13" ht="16.5" thickBo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"/>
    </row>
    <row r="11" spans="1:13" ht="15.75" customHeight="1" thickBot="1" x14ac:dyDescent="0.3">
      <c r="A11" s="56" t="s">
        <v>8</v>
      </c>
      <c r="B11" s="56" t="s">
        <v>9</v>
      </c>
      <c r="C11" s="50" t="s">
        <v>27</v>
      </c>
      <c r="D11" s="51"/>
      <c r="E11" s="62" t="s">
        <v>0</v>
      </c>
      <c r="F11" s="62"/>
      <c r="G11" s="62"/>
      <c r="H11" s="62"/>
      <c r="I11" s="62"/>
      <c r="J11" s="62"/>
      <c r="K11" s="62"/>
      <c r="L11" s="51"/>
    </row>
    <row r="12" spans="1:13" ht="25.5" customHeight="1" thickBot="1" x14ac:dyDescent="0.3">
      <c r="A12" s="57"/>
      <c r="B12" s="57"/>
      <c r="C12" s="60"/>
      <c r="D12" s="61"/>
      <c r="E12" s="50" t="s">
        <v>29</v>
      </c>
      <c r="F12" s="51"/>
      <c r="G12" s="50" t="s">
        <v>35</v>
      </c>
      <c r="H12" s="51"/>
      <c r="I12" s="50" t="s">
        <v>36</v>
      </c>
      <c r="J12" s="51"/>
      <c r="K12" s="50" t="s">
        <v>37</v>
      </c>
      <c r="L12" s="51"/>
    </row>
    <row r="13" spans="1:13" ht="15.75" thickBot="1" x14ac:dyDescent="0.3">
      <c r="A13" s="58"/>
      <c r="B13" s="59"/>
      <c r="C13" s="12" t="s">
        <v>26</v>
      </c>
      <c r="D13" s="20" t="s">
        <v>25</v>
      </c>
      <c r="E13" s="12" t="s">
        <v>26</v>
      </c>
      <c r="F13" s="20" t="s">
        <v>25</v>
      </c>
      <c r="G13" s="12" t="s">
        <v>26</v>
      </c>
      <c r="H13" s="20" t="s">
        <v>25</v>
      </c>
      <c r="I13" s="12" t="s">
        <v>26</v>
      </c>
      <c r="J13" s="20" t="s">
        <v>25</v>
      </c>
      <c r="K13" s="12" t="s">
        <v>26</v>
      </c>
      <c r="L13" s="20" t="s">
        <v>25</v>
      </c>
    </row>
    <row r="14" spans="1:13" x14ac:dyDescent="0.25">
      <c r="A14" s="35" t="s">
        <v>10</v>
      </c>
      <c r="B14" s="26" t="s">
        <v>11</v>
      </c>
      <c r="C14" s="40">
        <v>1</v>
      </c>
      <c r="D14" s="41">
        <f>C14*$C$7</f>
        <v>7.5345000000000004</v>
      </c>
      <c r="E14" s="40">
        <f t="shared" ref="E14:E24" si="0">C14*44*0.8</f>
        <v>35.200000000000003</v>
      </c>
      <c r="F14" s="42">
        <f>E14*$C$7</f>
        <v>265.21440000000001</v>
      </c>
      <c r="G14" s="40">
        <f>C14*44*0.4</f>
        <v>17.600000000000001</v>
      </c>
      <c r="H14" s="42">
        <f>G14*$C$7</f>
        <v>132.60720000000001</v>
      </c>
      <c r="I14" s="43">
        <f>C14*44*0.2</f>
        <v>8.8000000000000007</v>
      </c>
      <c r="J14" s="44">
        <f>I14*$C$7</f>
        <v>66.303600000000003</v>
      </c>
      <c r="K14" s="43">
        <f>C14*44*0.2</f>
        <v>8.8000000000000007</v>
      </c>
      <c r="L14" s="44">
        <f>K14*$C$7</f>
        <v>66.303600000000003</v>
      </c>
    </row>
    <row r="15" spans="1:13" x14ac:dyDescent="0.25">
      <c r="A15" s="35" t="s">
        <v>12</v>
      </c>
      <c r="B15" s="28" t="s">
        <v>13</v>
      </c>
      <c r="C15" s="14">
        <v>1.5</v>
      </c>
      <c r="D15" s="10">
        <f t="shared" ref="D15:D24" si="1">C15*$C$7</f>
        <v>11.30175</v>
      </c>
      <c r="E15" s="14">
        <f t="shared" si="0"/>
        <v>52.800000000000004</v>
      </c>
      <c r="F15" s="29">
        <f t="shared" ref="F15:F22" si="2">E15*$C$7</f>
        <v>397.82160000000005</v>
      </c>
      <c r="G15" s="13">
        <f t="shared" ref="G15:G23" si="3">C15*44*0.4</f>
        <v>26.400000000000002</v>
      </c>
      <c r="H15" s="29">
        <f t="shared" ref="H15:H22" si="4">G15*$C$7</f>
        <v>198.91080000000002</v>
      </c>
      <c r="I15" s="16">
        <f t="shared" ref="I15:I24" si="5">C15*44*0.2</f>
        <v>13.200000000000001</v>
      </c>
      <c r="J15" s="30">
        <f t="shared" ref="J15:J22" si="6">I15*$C$7</f>
        <v>99.455400000000012</v>
      </c>
      <c r="K15" s="16">
        <f t="shared" ref="K15:K24" si="7">C15*44*0.2</f>
        <v>13.200000000000001</v>
      </c>
      <c r="L15" s="30">
        <f t="shared" ref="L15:L24" si="8">K15*$C$7</f>
        <v>99.455400000000012</v>
      </c>
    </row>
    <row r="16" spans="1:13" x14ac:dyDescent="0.25">
      <c r="A16" s="35" t="s">
        <v>14</v>
      </c>
      <c r="B16" s="28" t="s">
        <v>1</v>
      </c>
      <c r="C16" s="14">
        <v>2</v>
      </c>
      <c r="D16" s="10">
        <f t="shared" si="1"/>
        <v>15.069000000000001</v>
      </c>
      <c r="E16" s="14">
        <f t="shared" si="0"/>
        <v>70.400000000000006</v>
      </c>
      <c r="F16" s="29">
        <f t="shared" si="2"/>
        <v>530.42880000000002</v>
      </c>
      <c r="G16" s="13">
        <f t="shared" si="3"/>
        <v>35.200000000000003</v>
      </c>
      <c r="H16" s="29">
        <f t="shared" si="4"/>
        <v>265.21440000000001</v>
      </c>
      <c r="I16" s="16">
        <f t="shared" si="5"/>
        <v>17.600000000000001</v>
      </c>
      <c r="J16" s="30">
        <f t="shared" si="6"/>
        <v>132.60720000000001</v>
      </c>
      <c r="K16" s="16">
        <f t="shared" si="7"/>
        <v>17.600000000000001</v>
      </c>
      <c r="L16" s="30">
        <f t="shared" si="8"/>
        <v>132.60720000000001</v>
      </c>
    </row>
    <row r="17" spans="1:12" x14ac:dyDescent="0.25">
      <c r="A17" s="35" t="s">
        <v>15</v>
      </c>
      <c r="B17" s="31" t="s">
        <v>2</v>
      </c>
      <c r="C17" s="14">
        <v>3</v>
      </c>
      <c r="D17" s="10">
        <f t="shared" si="1"/>
        <v>22.6035</v>
      </c>
      <c r="E17" s="14">
        <f t="shared" si="0"/>
        <v>105.60000000000001</v>
      </c>
      <c r="F17" s="29">
        <f t="shared" si="2"/>
        <v>795.64320000000009</v>
      </c>
      <c r="G17" s="13">
        <f t="shared" si="3"/>
        <v>52.800000000000004</v>
      </c>
      <c r="H17" s="29">
        <f t="shared" si="4"/>
        <v>397.82160000000005</v>
      </c>
      <c r="I17" s="16">
        <f t="shared" si="5"/>
        <v>26.400000000000002</v>
      </c>
      <c r="J17" s="30">
        <f t="shared" si="6"/>
        <v>198.91080000000002</v>
      </c>
      <c r="K17" s="16">
        <f t="shared" si="7"/>
        <v>26.400000000000002</v>
      </c>
      <c r="L17" s="30">
        <f t="shared" si="8"/>
        <v>198.91080000000002</v>
      </c>
    </row>
    <row r="18" spans="1:12" x14ac:dyDescent="0.25">
      <c r="A18" s="35" t="s">
        <v>16</v>
      </c>
      <c r="B18" s="32" t="s">
        <v>3</v>
      </c>
      <c r="C18" s="14">
        <v>3.5</v>
      </c>
      <c r="D18" s="10">
        <f t="shared" si="1"/>
        <v>26.370750000000001</v>
      </c>
      <c r="E18" s="14">
        <f t="shared" si="0"/>
        <v>123.2</v>
      </c>
      <c r="F18" s="29">
        <f t="shared" si="2"/>
        <v>928.25040000000013</v>
      </c>
      <c r="G18" s="13">
        <f t="shared" si="3"/>
        <v>61.6</v>
      </c>
      <c r="H18" s="29">
        <f t="shared" si="4"/>
        <v>464.12520000000006</v>
      </c>
      <c r="I18" s="16">
        <f t="shared" si="5"/>
        <v>30.8</v>
      </c>
      <c r="J18" s="30">
        <f t="shared" si="6"/>
        <v>232.06260000000003</v>
      </c>
      <c r="K18" s="16">
        <f t="shared" si="7"/>
        <v>30.8</v>
      </c>
      <c r="L18" s="30">
        <f t="shared" si="8"/>
        <v>232.06260000000003</v>
      </c>
    </row>
    <row r="19" spans="1:12" x14ac:dyDescent="0.25">
      <c r="A19" s="35" t="s">
        <v>17</v>
      </c>
      <c r="B19" s="31" t="s">
        <v>4</v>
      </c>
      <c r="C19" s="14">
        <v>4</v>
      </c>
      <c r="D19" s="10">
        <f t="shared" si="1"/>
        <v>30.138000000000002</v>
      </c>
      <c r="E19" s="14">
        <f t="shared" si="0"/>
        <v>140.80000000000001</v>
      </c>
      <c r="F19" s="29">
        <f t="shared" si="2"/>
        <v>1060.8576</v>
      </c>
      <c r="G19" s="13">
        <f t="shared" si="3"/>
        <v>70.400000000000006</v>
      </c>
      <c r="H19" s="29">
        <f t="shared" si="4"/>
        <v>530.42880000000002</v>
      </c>
      <c r="I19" s="16">
        <f t="shared" si="5"/>
        <v>35.200000000000003</v>
      </c>
      <c r="J19" s="30">
        <f t="shared" si="6"/>
        <v>265.21440000000001</v>
      </c>
      <c r="K19" s="16">
        <f t="shared" si="7"/>
        <v>35.200000000000003</v>
      </c>
      <c r="L19" s="30">
        <f t="shared" si="8"/>
        <v>265.21440000000001</v>
      </c>
    </row>
    <row r="20" spans="1:12" x14ac:dyDescent="0.25">
      <c r="A20" s="35" t="s">
        <v>18</v>
      </c>
      <c r="B20" s="31" t="s">
        <v>5</v>
      </c>
      <c r="C20" s="14">
        <v>4.5</v>
      </c>
      <c r="D20" s="10">
        <f t="shared" si="1"/>
        <v>33.905250000000002</v>
      </c>
      <c r="E20" s="14">
        <f t="shared" si="0"/>
        <v>158.4</v>
      </c>
      <c r="F20" s="29">
        <f t="shared" si="2"/>
        <v>1193.4648000000002</v>
      </c>
      <c r="G20" s="13">
        <f t="shared" si="3"/>
        <v>79.2</v>
      </c>
      <c r="H20" s="29">
        <f t="shared" si="4"/>
        <v>596.7324000000001</v>
      </c>
      <c r="I20" s="16">
        <f t="shared" si="5"/>
        <v>39.6</v>
      </c>
      <c r="J20" s="30">
        <f t="shared" si="6"/>
        <v>298.36620000000005</v>
      </c>
      <c r="K20" s="16">
        <f t="shared" si="7"/>
        <v>39.6</v>
      </c>
      <c r="L20" s="30">
        <f t="shared" si="8"/>
        <v>298.36620000000005</v>
      </c>
    </row>
    <row r="21" spans="1:12" x14ac:dyDescent="0.25">
      <c r="A21" s="35" t="s">
        <v>19</v>
      </c>
      <c r="B21" s="31" t="s">
        <v>20</v>
      </c>
      <c r="C21" s="14">
        <v>5.5</v>
      </c>
      <c r="D21" s="10">
        <f t="shared" si="1"/>
        <v>41.439750000000004</v>
      </c>
      <c r="E21" s="14">
        <f t="shared" si="0"/>
        <v>193.60000000000002</v>
      </c>
      <c r="F21" s="29">
        <f t="shared" si="2"/>
        <v>1458.6792000000003</v>
      </c>
      <c r="G21" s="13">
        <f t="shared" si="3"/>
        <v>96.800000000000011</v>
      </c>
      <c r="H21" s="29">
        <f t="shared" si="4"/>
        <v>729.33960000000013</v>
      </c>
      <c r="I21" s="16">
        <f t="shared" si="5"/>
        <v>48.400000000000006</v>
      </c>
      <c r="J21" s="30">
        <f t="shared" si="6"/>
        <v>364.66980000000007</v>
      </c>
      <c r="K21" s="16">
        <f t="shared" si="7"/>
        <v>48.400000000000006</v>
      </c>
      <c r="L21" s="30">
        <f t="shared" si="8"/>
        <v>364.66980000000007</v>
      </c>
    </row>
    <row r="22" spans="1:12" x14ac:dyDescent="0.25">
      <c r="A22" s="35" t="s">
        <v>21</v>
      </c>
      <c r="B22" s="31" t="s">
        <v>22</v>
      </c>
      <c r="C22" s="14">
        <v>6</v>
      </c>
      <c r="D22" s="10">
        <f t="shared" si="1"/>
        <v>45.207000000000001</v>
      </c>
      <c r="E22" s="14">
        <f t="shared" si="0"/>
        <v>211.20000000000002</v>
      </c>
      <c r="F22" s="29">
        <f t="shared" si="2"/>
        <v>1591.2864000000002</v>
      </c>
      <c r="G22" s="13">
        <f t="shared" si="3"/>
        <v>105.60000000000001</v>
      </c>
      <c r="H22" s="29">
        <f t="shared" si="4"/>
        <v>795.64320000000009</v>
      </c>
      <c r="I22" s="16">
        <f t="shared" si="5"/>
        <v>52.800000000000004</v>
      </c>
      <c r="J22" s="30">
        <f t="shared" si="6"/>
        <v>397.82160000000005</v>
      </c>
      <c r="K22" s="16">
        <f t="shared" si="7"/>
        <v>52.800000000000004</v>
      </c>
      <c r="L22" s="30">
        <f t="shared" si="8"/>
        <v>397.82160000000005</v>
      </c>
    </row>
    <row r="23" spans="1:12" x14ac:dyDescent="0.25">
      <c r="A23" s="35" t="s">
        <v>23</v>
      </c>
      <c r="B23" s="31" t="s">
        <v>24</v>
      </c>
      <c r="C23" s="14">
        <v>6.5</v>
      </c>
      <c r="D23" s="10">
        <f t="shared" ref="D23" si="9">C23*$C$7</f>
        <v>48.974250000000005</v>
      </c>
      <c r="E23" s="14">
        <f t="shared" ref="E23" si="10">C23*44*0.8</f>
        <v>228.8</v>
      </c>
      <c r="F23" s="29">
        <f t="shared" ref="F23" si="11">E23*$C$7</f>
        <v>1723.8936000000001</v>
      </c>
      <c r="G23" s="13">
        <f t="shared" si="3"/>
        <v>114.4</v>
      </c>
      <c r="H23" s="29">
        <f t="shared" ref="H23" si="12">G23*$C$7</f>
        <v>861.94680000000005</v>
      </c>
      <c r="I23" s="16">
        <f t="shared" si="5"/>
        <v>57.2</v>
      </c>
      <c r="J23" s="30">
        <f t="shared" ref="J23" si="13">I23*$C$7</f>
        <v>430.97340000000003</v>
      </c>
      <c r="K23" s="16">
        <f t="shared" si="7"/>
        <v>57.2</v>
      </c>
      <c r="L23" s="30">
        <f t="shared" ref="L23" si="14">K23*$C$7</f>
        <v>430.97340000000003</v>
      </c>
    </row>
    <row r="24" spans="1:12" ht="15.75" thickBot="1" x14ac:dyDescent="0.3">
      <c r="A24" s="35" t="s">
        <v>33</v>
      </c>
      <c r="B24" s="38" t="s">
        <v>34</v>
      </c>
      <c r="C24" s="15">
        <v>7</v>
      </c>
      <c r="D24" s="11">
        <f t="shared" si="1"/>
        <v>52.741500000000002</v>
      </c>
      <c r="E24" s="15">
        <f t="shared" si="0"/>
        <v>246.4</v>
      </c>
      <c r="F24" s="33">
        <f>E24*$C$7</f>
        <v>1856.5008000000003</v>
      </c>
      <c r="G24" s="39">
        <f>C24*44*0.4</f>
        <v>123.2</v>
      </c>
      <c r="H24" s="33">
        <f>G24*$C$7</f>
        <v>928.25040000000013</v>
      </c>
      <c r="I24" s="19">
        <f t="shared" si="5"/>
        <v>61.6</v>
      </c>
      <c r="J24" s="34">
        <f>I24*$C$7</f>
        <v>464.12520000000006</v>
      </c>
      <c r="K24" s="19">
        <f t="shared" si="7"/>
        <v>61.6</v>
      </c>
      <c r="L24" s="34">
        <f t="shared" si="8"/>
        <v>464.12520000000006</v>
      </c>
    </row>
    <row r="25" spans="1:12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4"/>
    </row>
    <row r="26" spans="1:12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4"/>
    </row>
    <row r="27" spans="1:12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4"/>
    </row>
    <row r="28" spans="1:12" ht="30.75" customHeight="1" x14ac:dyDescent="0.25">
      <c r="A28" s="52" t="s">
        <v>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53" t="s">
        <v>28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2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3.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4"/>
      <c r="J36" s="8"/>
      <c r="K36" s="8"/>
      <c r="L36" s="4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4"/>
      <c r="J37" s="8"/>
      <c r="K37" s="8"/>
      <c r="L37" s="4"/>
    </row>
  </sheetData>
  <mergeCells count="13">
    <mergeCell ref="I12:J12"/>
    <mergeCell ref="K12:L12"/>
    <mergeCell ref="A28:L28"/>
    <mergeCell ref="A30:L30"/>
    <mergeCell ref="A5:L5"/>
    <mergeCell ref="A8:L8"/>
    <mergeCell ref="A9:L9"/>
    <mergeCell ref="A11:A13"/>
    <mergeCell ref="B11:B13"/>
    <mergeCell ref="C11:D12"/>
    <mergeCell ref="E11:L11"/>
    <mergeCell ref="E12:F12"/>
    <mergeCell ref="G12:H12"/>
  </mergeCells>
  <pageMargins left="0.19685039370078741" right="0.19685039370078741" top="0.74803149606299213" bottom="0.74803149606299213" header="0.31496062992125984" footer="0.31496062992125984"/>
  <pageSetup paperSize="9" scale="92" orientation="portrait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6"/>
  <sheetViews>
    <sheetView tabSelected="1" workbookViewId="0">
      <selection activeCell="K17" sqref="K17"/>
    </sheetView>
  </sheetViews>
  <sheetFormatPr defaultRowHeight="15" x14ac:dyDescent="0.25"/>
  <cols>
    <col min="3" max="3" width="5" bestFit="1" customWidth="1"/>
    <col min="4" max="4" width="7.7109375" bestFit="1" customWidth="1"/>
    <col min="5" max="5" width="7.85546875" bestFit="1" customWidth="1"/>
    <col min="6" max="6" width="9.28515625" customWidth="1"/>
    <col min="7" max="7" width="10.42578125" bestFit="1" customWidth="1"/>
    <col min="8" max="8" width="13.28515625" bestFit="1" customWidth="1"/>
    <col min="11" max="11" width="12.42578125" bestFit="1" customWidth="1"/>
    <col min="12" max="12" width="11.85546875" bestFit="1" customWidth="1"/>
    <col min="13" max="13" width="12.85546875" bestFit="1" customWidth="1"/>
    <col min="14" max="14" width="10.85546875" bestFit="1" customWidth="1"/>
    <col min="15" max="15" width="10.5703125" bestFit="1" customWidth="1"/>
  </cols>
  <sheetData>
    <row r="1" spans="1:12" x14ac:dyDescent="0.25">
      <c r="C1" s="4"/>
      <c r="D1" s="4"/>
      <c r="E1" s="4"/>
      <c r="F1" s="4"/>
      <c r="G1" s="4"/>
      <c r="H1" s="4"/>
    </row>
    <row r="2" spans="1:12" x14ac:dyDescent="0.25">
      <c r="C2" s="4"/>
      <c r="D2" s="4"/>
      <c r="E2" s="4"/>
      <c r="F2" s="4"/>
      <c r="G2" s="4"/>
      <c r="H2" s="4"/>
    </row>
    <row r="3" spans="1:12" x14ac:dyDescent="0.25">
      <c r="C3" s="4"/>
      <c r="D3" s="4"/>
      <c r="E3" s="4"/>
      <c r="F3" s="4"/>
      <c r="G3" s="4"/>
      <c r="H3" s="4"/>
    </row>
    <row r="4" spans="1:12" x14ac:dyDescent="0.25">
      <c r="C4" s="4"/>
      <c r="D4" s="4"/>
      <c r="E4" s="4"/>
      <c r="F4" s="4"/>
      <c r="G4" s="4"/>
      <c r="H4" s="4"/>
    </row>
    <row r="5" spans="1:12" ht="15" customHeigh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17"/>
    </row>
    <row r="6" spans="1:12" x14ac:dyDescent="0.25">
      <c r="C6" s="4"/>
      <c r="D6" s="4"/>
      <c r="E6" s="4"/>
      <c r="F6" s="4"/>
      <c r="G6" s="4"/>
      <c r="H6" s="4"/>
    </row>
    <row r="7" spans="1:12" x14ac:dyDescent="0.25">
      <c r="C7" s="4"/>
      <c r="D7" s="4"/>
      <c r="E7" s="3">
        <v>7.5345000000000004</v>
      </c>
      <c r="F7" s="5"/>
      <c r="G7" s="4"/>
      <c r="H7" s="4"/>
    </row>
    <row r="8" spans="1:12" ht="18.75" x14ac:dyDescent="0.3">
      <c r="C8" s="55" t="s">
        <v>6</v>
      </c>
      <c r="D8" s="55"/>
      <c r="E8" s="55"/>
      <c r="F8" s="55"/>
      <c r="G8" s="55"/>
      <c r="H8" s="55"/>
    </row>
    <row r="9" spans="1:12" ht="18.75" x14ac:dyDescent="0.3">
      <c r="C9" s="55" t="s">
        <v>32</v>
      </c>
      <c r="D9" s="55"/>
      <c r="E9" s="55"/>
      <c r="F9" s="55"/>
      <c r="G9" s="55"/>
      <c r="H9" s="55"/>
    </row>
    <row r="10" spans="1:12" ht="16.5" thickBot="1" x14ac:dyDescent="0.3">
      <c r="C10" s="6"/>
      <c r="D10" s="6"/>
      <c r="E10" s="6"/>
      <c r="F10" s="6"/>
      <c r="G10" s="6"/>
      <c r="H10" s="6"/>
    </row>
    <row r="11" spans="1:12" ht="15.75" customHeight="1" x14ac:dyDescent="0.25">
      <c r="C11" s="56" t="s">
        <v>8</v>
      </c>
      <c r="D11" s="51" t="s">
        <v>9</v>
      </c>
      <c r="E11" s="65" t="s">
        <v>30</v>
      </c>
      <c r="F11" s="51"/>
      <c r="G11" s="65" t="s">
        <v>31</v>
      </c>
      <c r="H11" s="51"/>
    </row>
    <row r="12" spans="1:12" ht="25.5" customHeight="1" thickBot="1" x14ac:dyDescent="0.3">
      <c r="C12" s="57"/>
      <c r="D12" s="63"/>
      <c r="E12" s="60"/>
      <c r="F12" s="61"/>
      <c r="G12" s="59"/>
      <c r="H12" s="66"/>
    </row>
    <row r="13" spans="1:12" ht="15.75" thickBot="1" x14ac:dyDescent="0.3">
      <c r="C13" s="58"/>
      <c r="D13" s="64"/>
      <c r="E13" s="12" t="s">
        <v>26</v>
      </c>
      <c r="F13" s="20" t="s">
        <v>25</v>
      </c>
      <c r="G13" s="12" t="s">
        <v>26</v>
      </c>
      <c r="H13" s="20" t="s">
        <v>25</v>
      </c>
    </row>
    <row r="14" spans="1:12" x14ac:dyDescent="0.25">
      <c r="C14" s="35" t="s">
        <v>10</v>
      </c>
      <c r="D14" s="45" t="s">
        <v>11</v>
      </c>
      <c r="E14" s="13">
        <v>1</v>
      </c>
      <c r="F14" s="9">
        <f>E14*$E$7</f>
        <v>7.5345000000000004</v>
      </c>
      <c r="G14" s="13">
        <f>E14*44</f>
        <v>44</v>
      </c>
      <c r="H14" s="27">
        <f>G14*$E$7</f>
        <v>331.51800000000003</v>
      </c>
    </row>
    <row r="15" spans="1:12" x14ac:dyDescent="0.25">
      <c r="C15" s="36" t="s">
        <v>12</v>
      </c>
      <c r="D15" s="46" t="s">
        <v>13</v>
      </c>
      <c r="E15" s="14">
        <v>1.5</v>
      </c>
      <c r="F15" s="10">
        <f t="shared" ref="F15:F24" si="0">E15*$E$7</f>
        <v>11.30175</v>
      </c>
      <c r="G15" s="13">
        <f t="shared" ref="G15:G22" si="1">E15*44</f>
        <v>66</v>
      </c>
      <c r="H15" s="29">
        <f t="shared" ref="H15:H20" si="2">G15*$E$7</f>
        <v>497.27700000000004</v>
      </c>
    </row>
    <row r="16" spans="1:12" x14ac:dyDescent="0.25">
      <c r="C16" s="36" t="s">
        <v>14</v>
      </c>
      <c r="D16" s="46" t="s">
        <v>1</v>
      </c>
      <c r="E16" s="14">
        <v>2</v>
      </c>
      <c r="F16" s="10">
        <f t="shared" si="0"/>
        <v>15.069000000000001</v>
      </c>
      <c r="G16" s="13">
        <f t="shared" si="1"/>
        <v>88</v>
      </c>
      <c r="H16" s="29">
        <f t="shared" si="2"/>
        <v>663.03600000000006</v>
      </c>
    </row>
    <row r="17" spans="1:12" x14ac:dyDescent="0.25">
      <c r="C17" s="36" t="s">
        <v>15</v>
      </c>
      <c r="D17" s="47" t="s">
        <v>2</v>
      </c>
      <c r="E17" s="14">
        <v>3</v>
      </c>
      <c r="F17" s="10">
        <f t="shared" si="0"/>
        <v>22.6035</v>
      </c>
      <c r="G17" s="13">
        <f t="shared" si="1"/>
        <v>132</v>
      </c>
      <c r="H17" s="29">
        <f t="shared" si="2"/>
        <v>994.55400000000009</v>
      </c>
    </row>
    <row r="18" spans="1:12" x14ac:dyDescent="0.25">
      <c r="C18" s="36" t="s">
        <v>16</v>
      </c>
      <c r="D18" s="48" t="s">
        <v>3</v>
      </c>
      <c r="E18" s="14">
        <v>3.5</v>
      </c>
      <c r="F18" s="10">
        <f t="shared" si="0"/>
        <v>26.370750000000001</v>
      </c>
      <c r="G18" s="13">
        <f t="shared" si="1"/>
        <v>154</v>
      </c>
      <c r="H18" s="29">
        <f t="shared" si="2"/>
        <v>1160.3130000000001</v>
      </c>
    </row>
    <row r="19" spans="1:12" x14ac:dyDescent="0.25">
      <c r="C19" s="36" t="s">
        <v>17</v>
      </c>
      <c r="D19" s="47" t="s">
        <v>4</v>
      </c>
      <c r="E19" s="14">
        <v>4</v>
      </c>
      <c r="F19" s="10">
        <f t="shared" si="0"/>
        <v>30.138000000000002</v>
      </c>
      <c r="G19" s="13">
        <f t="shared" si="1"/>
        <v>176</v>
      </c>
      <c r="H19" s="29">
        <f t="shared" si="2"/>
        <v>1326.0720000000001</v>
      </c>
    </row>
    <row r="20" spans="1:12" x14ac:dyDescent="0.25">
      <c r="C20" s="36" t="s">
        <v>18</v>
      </c>
      <c r="D20" s="47" t="s">
        <v>5</v>
      </c>
      <c r="E20" s="14">
        <v>4.5</v>
      </c>
      <c r="F20" s="10">
        <f t="shared" si="0"/>
        <v>33.905250000000002</v>
      </c>
      <c r="G20" s="13">
        <f t="shared" si="1"/>
        <v>198</v>
      </c>
      <c r="H20" s="29">
        <f t="shared" si="2"/>
        <v>1491.8310000000001</v>
      </c>
    </row>
    <row r="21" spans="1:12" x14ac:dyDescent="0.25">
      <c r="C21" s="36" t="s">
        <v>19</v>
      </c>
      <c r="D21" s="47" t="s">
        <v>20</v>
      </c>
      <c r="E21" s="14">
        <v>5.5</v>
      </c>
      <c r="F21" s="10">
        <f t="shared" si="0"/>
        <v>41.439750000000004</v>
      </c>
      <c r="G21" s="13">
        <f t="shared" si="1"/>
        <v>242</v>
      </c>
      <c r="H21" s="29">
        <f>G21*$E$7</f>
        <v>1823.3490000000002</v>
      </c>
    </row>
    <row r="22" spans="1:12" x14ac:dyDescent="0.25">
      <c r="C22" s="36" t="s">
        <v>21</v>
      </c>
      <c r="D22" s="47" t="s">
        <v>22</v>
      </c>
      <c r="E22" s="14">
        <v>6</v>
      </c>
      <c r="F22" s="10">
        <f t="shared" si="0"/>
        <v>45.207000000000001</v>
      </c>
      <c r="G22" s="13">
        <f t="shared" si="1"/>
        <v>264</v>
      </c>
      <c r="H22" s="29">
        <f>G22*$E$7</f>
        <v>1989.1080000000002</v>
      </c>
    </row>
    <row r="23" spans="1:12" x14ac:dyDescent="0.25">
      <c r="C23" s="36" t="s">
        <v>23</v>
      </c>
      <c r="D23" s="47" t="s">
        <v>22</v>
      </c>
      <c r="E23" s="14">
        <v>6.5</v>
      </c>
      <c r="F23" s="10">
        <f t="shared" ref="F23" si="3">E23*$E$7</f>
        <v>48.974250000000005</v>
      </c>
      <c r="G23" s="13">
        <f t="shared" ref="G23" si="4">E23*44</f>
        <v>286</v>
      </c>
      <c r="H23" s="29">
        <f>G23*$E$7</f>
        <v>2154.8670000000002</v>
      </c>
    </row>
    <row r="24" spans="1:12" ht="15.75" thickBot="1" x14ac:dyDescent="0.3">
      <c r="C24" s="37" t="s">
        <v>33</v>
      </c>
      <c r="D24" s="49" t="s">
        <v>24</v>
      </c>
      <c r="E24" s="15">
        <v>7</v>
      </c>
      <c r="F24" s="11">
        <f t="shared" si="0"/>
        <v>52.741500000000002</v>
      </c>
      <c r="G24" s="39">
        <f>E24*44</f>
        <v>308</v>
      </c>
      <c r="H24" s="33">
        <f>G24*$E$7</f>
        <v>2320.6260000000002</v>
      </c>
    </row>
    <row r="25" spans="1:12" x14ac:dyDescent="0.25">
      <c r="C25" s="21"/>
      <c r="D25" s="22"/>
      <c r="E25" s="23"/>
      <c r="F25" s="24"/>
      <c r="G25" s="23"/>
      <c r="H25" s="25"/>
    </row>
    <row r="26" spans="1:12" x14ac:dyDescent="0.25">
      <c r="C26" s="7"/>
      <c r="D26" s="7"/>
      <c r="E26" s="7"/>
      <c r="F26" s="7"/>
      <c r="G26" s="7"/>
      <c r="H26" s="7"/>
    </row>
    <row r="27" spans="1:12" ht="32.25" customHeight="1" x14ac:dyDescent="0.25">
      <c r="A27" s="52" t="s">
        <v>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53" t="s">
        <v>28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2" ht="13.5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/>
      <c r="B35" s="4"/>
      <c r="C35" s="4"/>
      <c r="D35" s="4"/>
      <c r="E35" s="4"/>
      <c r="F35" s="4"/>
      <c r="G35" s="4"/>
      <c r="H35" s="4"/>
      <c r="I35" s="4"/>
      <c r="J35" s="18"/>
      <c r="K35" s="18"/>
      <c r="L35" s="4"/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4"/>
      <c r="J36" s="18"/>
      <c r="K36" s="18"/>
      <c r="L36" s="4"/>
    </row>
  </sheetData>
  <mergeCells count="9">
    <mergeCell ref="A27:L27"/>
    <mergeCell ref="A29:L29"/>
    <mergeCell ref="A5:K5"/>
    <mergeCell ref="C8:H8"/>
    <mergeCell ref="C9:H9"/>
    <mergeCell ref="C11:C13"/>
    <mergeCell ref="D11:D13"/>
    <mergeCell ref="E11:F12"/>
    <mergeCell ref="G11:H12"/>
  </mergeCells>
  <pageMargins left="0.19685039370078741" right="0.19685039370078741" top="0.74803149606299213" bottom="0.74803149606299213" header="0.31496062992125984" footer="0.31496062992125984"/>
  <pageSetup paperSize="9" scale="88" orientation="portrait" horizontalDpi="4294967294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Cjenik-01.10.2023.</vt:lpstr>
      <vt:lpstr>01.10.2023.-puni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Petras</dc:creator>
  <cp:lastModifiedBy>Denis Biškup</cp:lastModifiedBy>
  <cp:lastPrinted>2023-07-26T11:39:31Z</cp:lastPrinted>
  <dcterms:created xsi:type="dcterms:W3CDTF">2021-11-17T07:28:00Z</dcterms:created>
  <dcterms:modified xsi:type="dcterms:W3CDTF">2024-03-28T08:36:22Z</dcterms:modified>
</cp:coreProperties>
</file>