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D:\Users\Vvukovic\Desktop\FINANCIJSKI IZVJEŠTAJI\2025\01.01.-31.12.2025\RAZINA 23\"/>
    </mc:Choice>
  </mc:AlternateContent>
  <xr:revisionPtr revIDLastSave="0" documentId="13_ncr:1_{3CA35933-3455-4D52-A418-6ED16934681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F341" i="9" s="1"/>
  <c r="B341" i="9" s="1"/>
  <c r="L341" i="9"/>
  <c r="E341" i="9"/>
  <c r="H340" i="9"/>
  <c r="G340" i="9"/>
  <c r="E340" i="9" s="1"/>
  <c r="B340" i="9" s="1"/>
  <c r="F340" i="9"/>
  <c r="F339" i="9"/>
  <c r="F338" i="9"/>
  <c r="F337" i="9"/>
  <c r="F336" i="9"/>
  <c r="H335" i="9"/>
  <c r="G335" i="9"/>
  <c r="F335" i="9"/>
  <c r="E335" i="9"/>
  <c r="B335" i="9"/>
  <c r="F334" i="9"/>
  <c r="H333" i="9"/>
  <c r="E333" i="9" s="1"/>
  <c r="B333" i="9" s="1"/>
  <c r="G333" i="9"/>
  <c r="F333" i="9"/>
  <c r="H332" i="9"/>
  <c r="G332" i="9"/>
  <c r="F332" i="9"/>
  <c r="E332" i="9"/>
  <c r="B332" i="9" s="1"/>
  <c r="H331" i="9"/>
  <c r="G331" i="9"/>
  <c r="F331" i="9"/>
  <c r="E331" i="9"/>
  <c r="B331" i="9"/>
  <c r="H330" i="9"/>
  <c r="G330" i="9"/>
  <c r="E330" i="9" s="1"/>
  <c r="F330" i="9"/>
  <c r="B330" i="9"/>
  <c r="H329" i="9"/>
  <c r="G329" i="9"/>
  <c r="F329" i="9"/>
  <c r="H328" i="9"/>
  <c r="G328" i="9"/>
  <c r="F328" i="9"/>
  <c r="E328" i="9"/>
  <c r="B328" i="9" s="1"/>
  <c r="H327" i="9"/>
  <c r="G327" i="9"/>
  <c r="F327" i="9"/>
  <c r="H326" i="9"/>
  <c r="G326" i="9"/>
  <c r="F326" i="9"/>
  <c r="H325" i="9"/>
  <c r="G325" i="9"/>
  <c r="F325" i="9"/>
  <c r="H324" i="9"/>
  <c r="G324" i="9"/>
  <c r="F324" i="9"/>
  <c r="H323" i="9"/>
  <c r="G323" i="9"/>
  <c r="F323" i="9"/>
  <c r="H322" i="9"/>
  <c r="G322" i="9"/>
  <c r="F322" i="9"/>
  <c r="H321" i="9"/>
  <c r="G321" i="9"/>
  <c r="E321" i="9" s="1"/>
  <c r="B321" i="9" s="1"/>
  <c r="F321" i="9"/>
  <c r="H320" i="9"/>
  <c r="G320" i="9"/>
  <c r="F320" i="9"/>
  <c r="H319" i="9"/>
  <c r="G319" i="9"/>
  <c r="F319" i="9"/>
  <c r="H318" i="9"/>
  <c r="G318" i="9"/>
  <c r="F318" i="9"/>
  <c r="H317" i="9"/>
  <c r="G317" i="9"/>
  <c r="F317" i="9"/>
  <c r="H316" i="9"/>
  <c r="G316" i="9"/>
  <c r="E316" i="9" s="1"/>
  <c r="B316" i="9" s="1"/>
  <c r="F316" i="9"/>
  <c r="H315" i="9"/>
  <c r="G315" i="9"/>
  <c r="F315" i="9"/>
  <c r="H314" i="9"/>
  <c r="G314" i="9"/>
  <c r="E314" i="9" s="1"/>
  <c r="B314" i="9" s="1"/>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F292" i="9" s="1"/>
  <c r="E292" i="9"/>
  <c r="B292" i="9" s="1"/>
  <c r="M291" i="9"/>
  <c r="F291" i="9" s="1"/>
  <c r="B291" i="9" s="1"/>
  <c r="L291" i="9"/>
  <c r="E291" i="9"/>
  <c r="M290" i="9"/>
  <c r="L290" i="9"/>
  <c r="F290" i="9"/>
  <c r="E290" i="9"/>
  <c r="B290" i="9" s="1"/>
  <c r="M289" i="9"/>
  <c r="F289" i="9" s="1"/>
  <c r="B289" i="9" s="1"/>
  <c r="L289" i="9"/>
  <c r="E289" i="9"/>
  <c r="M288" i="9"/>
  <c r="L288" i="9"/>
  <c r="F288" i="9" s="1"/>
  <c r="B288" i="9" s="1"/>
  <c r="E288" i="9"/>
  <c r="M287" i="9"/>
  <c r="F287" i="9" s="1"/>
  <c r="B287" i="9" s="1"/>
  <c r="L287" i="9"/>
  <c r="E287" i="9"/>
  <c r="M286" i="9"/>
  <c r="F286" i="9" s="1"/>
  <c r="L286" i="9"/>
  <c r="E286" i="9"/>
  <c r="B286" i="9" s="1"/>
  <c r="M285" i="9"/>
  <c r="F285" i="9" s="1"/>
  <c r="L285" i="9"/>
  <c r="E285" i="9"/>
  <c r="B285" i="9"/>
  <c r="M284" i="9"/>
  <c r="L284" i="9"/>
  <c r="E284" i="9"/>
  <c r="M283" i="9"/>
  <c r="F283" i="9" s="1"/>
  <c r="L283" i="9"/>
  <c r="E283" i="9"/>
  <c r="B283" i="9"/>
  <c r="M282" i="9"/>
  <c r="L282" i="9"/>
  <c r="F282" i="9"/>
  <c r="E282" i="9"/>
  <c r="M281" i="9"/>
  <c r="F281" i="9" s="1"/>
  <c r="L281" i="9"/>
  <c r="E281" i="9"/>
  <c r="B281" i="9"/>
  <c r="M280" i="9"/>
  <c r="L280" i="9"/>
  <c r="E280" i="9"/>
  <c r="M279" i="9"/>
  <c r="F279" i="9" s="1"/>
  <c r="L279" i="9"/>
  <c r="E279" i="9"/>
  <c r="B279" i="9"/>
  <c r="M278" i="9"/>
  <c r="L278" i="9"/>
  <c r="F278" i="9"/>
  <c r="E278" i="9"/>
  <c r="B278" i="9" s="1"/>
  <c r="M277" i="9"/>
  <c r="F277" i="9" s="1"/>
  <c r="B277" i="9" s="1"/>
  <c r="L277" i="9"/>
  <c r="E277" i="9"/>
  <c r="M276" i="9"/>
  <c r="L276" i="9"/>
  <c r="E276" i="9"/>
  <c r="M275" i="9"/>
  <c r="F275" i="9" s="1"/>
  <c r="L275" i="9"/>
  <c r="E275" i="9"/>
  <c r="B275" i="9"/>
  <c r="M274" i="9"/>
  <c r="L274" i="9"/>
  <c r="F274" i="9"/>
  <c r="B274" i="9" s="1"/>
  <c r="E274" i="9"/>
  <c r="M273" i="9"/>
  <c r="F273" i="9" s="1"/>
  <c r="L273" i="9"/>
  <c r="E273" i="9"/>
  <c r="B273" i="9"/>
  <c r="M272" i="9"/>
  <c r="L272" i="9"/>
  <c r="E272" i="9"/>
  <c r="M271" i="9"/>
  <c r="F271" i="9" s="1"/>
  <c r="L271" i="9"/>
  <c r="E271" i="9"/>
  <c r="B271" i="9"/>
  <c r="M270" i="9"/>
  <c r="F270" i="9" s="1"/>
  <c r="B270" i="9" s="1"/>
  <c r="L270" i="9"/>
  <c r="E270" i="9"/>
  <c r="M269" i="9"/>
  <c r="F269" i="9" s="1"/>
  <c r="B269" i="9" s="1"/>
  <c r="L269" i="9"/>
  <c r="E269" i="9"/>
  <c r="M268" i="9"/>
  <c r="L268" i="9"/>
  <c r="F268" i="9" s="1"/>
  <c r="E268" i="9"/>
  <c r="B268" i="9"/>
  <c r="M267" i="9"/>
  <c r="F267" i="9" s="1"/>
  <c r="B267" i="9" s="1"/>
  <c r="L267" i="9"/>
  <c r="E267" i="9"/>
  <c r="M266" i="9"/>
  <c r="F266" i="9" s="1"/>
  <c r="L266" i="9"/>
  <c r="E266" i="9"/>
  <c r="B266" i="9" s="1"/>
  <c r="M265" i="9"/>
  <c r="F265" i="9" s="1"/>
  <c r="L265" i="9"/>
  <c r="E265" i="9"/>
  <c r="B265" i="9"/>
  <c r="M264" i="9"/>
  <c r="L264" i="9"/>
  <c r="F264" i="9" s="1"/>
  <c r="E264" i="9"/>
  <c r="B264" i="9"/>
  <c r="M263" i="9"/>
  <c r="F263" i="9" s="1"/>
  <c r="B263" i="9" s="1"/>
  <c r="L263" i="9"/>
  <c r="E263" i="9"/>
  <c r="M262" i="9"/>
  <c r="L262" i="9"/>
  <c r="F262" i="9"/>
  <c r="E262" i="9"/>
  <c r="B262" i="9" s="1"/>
  <c r="M261" i="9"/>
  <c r="F261" i="9" s="1"/>
  <c r="L261" i="9"/>
  <c r="E261" i="9"/>
  <c r="B261" i="9"/>
  <c r="M260" i="9"/>
  <c r="L260" i="9"/>
  <c r="F260" i="9" s="1"/>
  <c r="E260" i="9"/>
  <c r="B260" i="9" s="1"/>
  <c r="M259" i="9"/>
  <c r="F259" i="9" s="1"/>
  <c r="L259" i="9"/>
  <c r="E259" i="9"/>
  <c r="B259" i="9"/>
  <c r="M258" i="9"/>
  <c r="F258" i="9" s="1"/>
  <c r="B258" i="9" s="1"/>
  <c r="L258" i="9"/>
  <c r="E258" i="9"/>
  <c r="M257" i="9"/>
  <c r="F257" i="9" s="1"/>
  <c r="L257" i="9"/>
  <c r="E257" i="9"/>
  <c r="B257" i="9"/>
  <c r="M256" i="9"/>
  <c r="L256" i="9"/>
  <c r="E256" i="9"/>
  <c r="M255" i="9"/>
  <c r="F255" i="9" s="1"/>
  <c r="B255" i="9" s="1"/>
  <c r="L255" i="9"/>
  <c r="E255" i="9"/>
  <c r="M254" i="9"/>
  <c r="L254" i="9"/>
  <c r="F254" i="9"/>
  <c r="B254" i="9" s="1"/>
  <c r="E254" i="9"/>
  <c r="M253" i="9"/>
  <c r="F253" i="9" s="1"/>
  <c r="B253" i="9" s="1"/>
  <c r="L253" i="9"/>
  <c r="E253" i="9"/>
  <c r="M252" i="9"/>
  <c r="L252" i="9"/>
  <c r="E252" i="9"/>
  <c r="M251" i="9"/>
  <c r="F251" i="9" s="1"/>
  <c r="L251" i="9"/>
  <c r="E251" i="9"/>
  <c r="B251" i="9"/>
  <c r="M250" i="9"/>
  <c r="F250" i="9" s="1"/>
  <c r="L250" i="9"/>
  <c r="E250" i="9"/>
  <c r="B250" i="9"/>
  <c r="M249" i="9"/>
  <c r="F249" i="9" s="1"/>
  <c r="L249" i="9"/>
  <c r="E249" i="9"/>
  <c r="B249" i="9"/>
  <c r="M248" i="9"/>
  <c r="L248" i="9"/>
  <c r="F248" i="9" s="1"/>
  <c r="E248" i="9"/>
  <c r="B248" i="9"/>
  <c r="M247" i="9"/>
  <c r="F247" i="9" s="1"/>
  <c r="L247" i="9"/>
  <c r="E247" i="9"/>
  <c r="B247" i="9"/>
  <c r="M246" i="9"/>
  <c r="L246" i="9"/>
  <c r="F246" i="9"/>
  <c r="E246" i="9"/>
  <c r="M245" i="9"/>
  <c r="F245" i="9" s="1"/>
  <c r="L245" i="9"/>
  <c r="E245" i="9"/>
  <c r="B245" i="9"/>
  <c r="M244" i="9"/>
  <c r="L244" i="9"/>
  <c r="F244" i="9" s="1"/>
  <c r="E244" i="9"/>
  <c r="M243" i="9"/>
  <c r="F243" i="9" s="1"/>
  <c r="B243" i="9" s="1"/>
  <c r="L243" i="9"/>
  <c r="E243" i="9"/>
  <c r="M242" i="9"/>
  <c r="L242" i="9"/>
  <c r="F242" i="9"/>
  <c r="E242" i="9"/>
  <c r="B242" i="9" s="1"/>
  <c r="M241" i="9"/>
  <c r="F241" i="9" s="1"/>
  <c r="L241" i="9"/>
  <c r="E241" i="9"/>
  <c r="B241" i="9"/>
  <c r="M240" i="9"/>
  <c r="L240" i="9"/>
  <c r="E240" i="9"/>
  <c r="M239" i="9"/>
  <c r="F239" i="9" s="1"/>
  <c r="B239" i="9" s="1"/>
  <c r="L239" i="9"/>
  <c r="E239" i="9"/>
  <c r="M238" i="9"/>
  <c r="L238" i="9"/>
  <c r="F238" i="9"/>
  <c r="E238" i="9"/>
  <c r="B238" i="9"/>
  <c r="M237" i="9"/>
  <c r="F237" i="9" s="1"/>
  <c r="L237" i="9"/>
  <c r="E237" i="9"/>
  <c r="B237" i="9"/>
  <c r="M236" i="9"/>
  <c r="L236" i="9"/>
  <c r="E236" i="9"/>
  <c r="M235" i="9"/>
  <c r="F235" i="9" s="1"/>
  <c r="B235" i="9" s="1"/>
  <c r="L235" i="9"/>
  <c r="E235" i="9"/>
  <c r="M234" i="9"/>
  <c r="F234" i="9" s="1"/>
  <c r="B234" i="9" s="1"/>
  <c r="L234" i="9"/>
  <c r="E234" i="9"/>
  <c r="M233" i="9"/>
  <c r="F233" i="9" s="1"/>
  <c r="L233" i="9"/>
  <c r="E233" i="9"/>
  <c r="B233" i="9"/>
  <c r="M232" i="9"/>
  <c r="L232" i="9"/>
  <c r="E232" i="9"/>
  <c r="M231" i="9"/>
  <c r="F231" i="9" s="1"/>
  <c r="L231" i="9"/>
  <c r="E231" i="9"/>
  <c r="B231" i="9"/>
  <c r="M230" i="9"/>
  <c r="L230" i="9"/>
  <c r="F230" i="9"/>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F170" i="9"/>
  <c r="B170" i="9" s="1"/>
  <c r="H169" i="9"/>
  <c r="G169" i="9"/>
  <c r="E169" i="9" s="1"/>
  <c r="B169" i="9" s="1"/>
  <c r="F169" i="9"/>
  <c r="H168" i="9"/>
  <c r="G168" i="9"/>
  <c r="F168" i="9"/>
  <c r="E168" i="9"/>
  <c r="B168" i="9"/>
  <c r="H167" i="9"/>
  <c r="G167" i="9"/>
  <c r="F167" i="9"/>
  <c r="H166" i="9"/>
  <c r="G166" i="9"/>
  <c r="F166" i="9"/>
  <c r="H165" i="9"/>
  <c r="G165" i="9"/>
  <c r="F165" i="9"/>
  <c r="H164" i="9"/>
  <c r="G164" i="9"/>
  <c r="F164" i="9"/>
  <c r="H163" i="9"/>
  <c r="G163" i="9"/>
  <c r="F163" i="9"/>
  <c r="H162" i="9"/>
  <c r="G162" i="9"/>
  <c r="F162" i="9"/>
  <c r="H161" i="9"/>
  <c r="G161" i="9"/>
  <c r="E161" i="9" s="1"/>
  <c r="B161" i="9" s="1"/>
  <c r="F161" i="9"/>
  <c r="H160" i="9"/>
  <c r="G160" i="9"/>
  <c r="E160" i="9" s="1"/>
  <c r="B160" i="9" s="1"/>
  <c r="F160" i="9"/>
  <c r="H159" i="9"/>
  <c r="G159" i="9"/>
  <c r="F159" i="9"/>
  <c r="H158" i="9"/>
  <c r="G158" i="9"/>
  <c r="F158" i="9"/>
  <c r="H157" i="9"/>
  <c r="G157" i="9"/>
  <c r="E157" i="9" s="1"/>
  <c r="B157" i="9" s="1"/>
  <c r="F157" i="9"/>
  <c r="F156" i="9"/>
  <c r="H155" i="9"/>
  <c r="G155" i="9"/>
  <c r="E155" i="9" s="1"/>
  <c r="B155" i="9" s="1"/>
  <c r="F155" i="9"/>
  <c r="H154" i="9"/>
  <c r="G154" i="9"/>
  <c r="E154" i="9" s="1"/>
  <c r="F154" i="9"/>
  <c r="B154" i="9"/>
  <c r="H153" i="9"/>
  <c r="G153" i="9"/>
  <c r="E153" i="9" s="1"/>
  <c r="B153" i="9" s="1"/>
  <c r="F153" i="9"/>
  <c r="H152" i="9"/>
  <c r="G152" i="9"/>
  <c r="F152" i="9"/>
  <c r="E152" i="9"/>
  <c r="B152" i="9"/>
  <c r="H151" i="9"/>
  <c r="G151" i="9"/>
  <c r="F151" i="9"/>
  <c r="H150" i="9"/>
  <c r="G150" i="9"/>
  <c r="F150" i="9"/>
  <c r="H149" i="9"/>
  <c r="G149" i="9"/>
  <c r="F149" i="9"/>
  <c r="H148" i="9"/>
  <c r="G148" i="9"/>
  <c r="E148" i="9" s="1"/>
  <c r="B148" i="9" s="1"/>
  <c r="F148" i="9"/>
  <c r="H147" i="9"/>
  <c r="G147" i="9"/>
  <c r="F147" i="9"/>
  <c r="H146" i="9"/>
  <c r="G146" i="9"/>
  <c r="E146" i="9" s="1"/>
  <c r="B146" i="9" s="1"/>
  <c r="F146" i="9"/>
  <c r="H145" i="9"/>
  <c r="G145" i="9"/>
  <c r="F145" i="9"/>
  <c r="H144" i="9"/>
  <c r="G144" i="9"/>
  <c r="F144" i="9"/>
  <c r="H143" i="9"/>
  <c r="G143" i="9"/>
  <c r="E143" i="9" s="1"/>
  <c r="B143" i="9" s="1"/>
  <c r="F143" i="9"/>
  <c r="H142" i="9"/>
  <c r="G142" i="9"/>
  <c r="F142" i="9"/>
  <c r="H141" i="9"/>
  <c r="G141" i="9"/>
  <c r="E141" i="9" s="1"/>
  <c r="B141" i="9" s="1"/>
  <c r="F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c r="H135" i="9"/>
  <c r="G135" i="9"/>
  <c r="F135" i="9"/>
  <c r="H134" i="9"/>
  <c r="G134" i="9"/>
  <c r="F134" i="9"/>
  <c r="H133" i="9"/>
  <c r="G133" i="9"/>
  <c r="E133" i="9" s="1"/>
  <c r="B133" i="9" s="1"/>
  <c r="F133" i="9"/>
  <c r="H132" i="9"/>
  <c r="G132" i="9"/>
  <c r="E132" i="9" s="1"/>
  <c r="B132" i="9" s="1"/>
  <c r="F132" i="9"/>
  <c r="H131" i="9"/>
  <c r="G131" i="9"/>
  <c r="F131" i="9"/>
  <c r="H130" i="9"/>
  <c r="G130" i="9"/>
  <c r="E130" i="9" s="1"/>
  <c r="B130" i="9" s="1"/>
  <c r="F130" i="9"/>
  <c r="H129" i="9"/>
  <c r="G129" i="9"/>
  <c r="F129" i="9"/>
  <c r="H128" i="9"/>
  <c r="E128" i="9" s="1"/>
  <c r="G128" i="9"/>
  <c r="F128" i="9"/>
  <c r="B128" i="9"/>
  <c r="H127" i="9"/>
  <c r="G127" i="9"/>
  <c r="F127" i="9"/>
  <c r="H126" i="9"/>
  <c r="G126" i="9"/>
  <c r="F126" i="9"/>
  <c r="H125" i="9"/>
  <c r="G125" i="9"/>
  <c r="E125" i="9" s="1"/>
  <c r="B125" i="9" s="1"/>
  <c r="F125" i="9"/>
  <c r="H124" i="9"/>
  <c r="G124" i="9"/>
  <c r="F124" i="9"/>
  <c r="E124" i="9"/>
  <c r="B124" i="9" s="1"/>
  <c r="H123" i="9"/>
  <c r="G123" i="9"/>
  <c r="E123" i="9" s="1"/>
  <c r="B123" i="9" s="1"/>
  <c r="F123" i="9"/>
  <c r="H122" i="9"/>
  <c r="G122" i="9"/>
  <c r="E122" i="9" s="1"/>
  <c r="F122" i="9"/>
  <c r="B122" i="9"/>
  <c r="H121" i="9"/>
  <c r="G121" i="9"/>
  <c r="E121" i="9" s="1"/>
  <c r="B121" i="9" s="1"/>
  <c r="F121" i="9"/>
  <c r="H120" i="9"/>
  <c r="G120" i="9"/>
  <c r="F120" i="9"/>
  <c r="E120" i="9"/>
  <c r="B120" i="9"/>
  <c r="H119" i="9"/>
  <c r="G119" i="9"/>
  <c r="F119" i="9"/>
  <c r="H118" i="9"/>
  <c r="G118" i="9"/>
  <c r="F118" i="9"/>
  <c r="H117" i="9"/>
  <c r="G117" i="9"/>
  <c r="F117" i="9"/>
  <c r="H116" i="9"/>
  <c r="G116" i="9"/>
  <c r="E116" i="9" s="1"/>
  <c r="B116" i="9" s="1"/>
  <c r="F116" i="9"/>
  <c r="H115" i="9"/>
  <c r="G115" i="9"/>
  <c r="F115" i="9"/>
  <c r="H114" i="9"/>
  <c r="G114" i="9"/>
  <c r="F114" i="9"/>
  <c r="H113" i="9"/>
  <c r="G113" i="9"/>
  <c r="E113" i="9" s="1"/>
  <c r="B113" i="9" s="1"/>
  <c r="F113" i="9"/>
  <c r="H112" i="9"/>
  <c r="G112" i="9"/>
  <c r="E112" i="9" s="1"/>
  <c r="B112" i="9" s="1"/>
  <c r="F112" i="9"/>
  <c r="H111" i="9"/>
  <c r="G111" i="9"/>
  <c r="F111" i="9"/>
  <c r="H110" i="9"/>
  <c r="G110" i="9"/>
  <c r="F110" i="9"/>
  <c r="H109" i="9"/>
  <c r="G109" i="9"/>
  <c r="E109" i="9" s="1"/>
  <c r="B109" i="9" s="1"/>
  <c r="F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c r="H103" i="9"/>
  <c r="G103" i="9"/>
  <c r="F103" i="9"/>
  <c r="H102" i="9"/>
  <c r="G102" i="9"/>
  <c r="F102" i="9"/>
  <c r="H101" i="9"/>
  <c r="G101" i="9"/>
  <c r="E101" i="9" s="1"/>
  <c r="B101" i="9" s="1"/>
  <c r="F101" i="9"/>
  <c r="H100" i="9"/>
  <c r="G100" i="9"/>
  <c r="E100" i="9" s="1"/>
  <c r="B100" i="9" s="1"/>
  <c r="F100" i="9"/>
  <c r="H99" i="9"/>
  <c r="G99" i="9"/>
  <c r="F99" i="9"/>
  <c r="H98" i="9"/>
  <c r="G98" i="9"/>
  <c r="E98" i="9" s="1"/>
  <c r="B98" i="9" s="1"/>
  <c r="F98" i="9"/>
  <c r="H97" i="9"/>
  <c r="G97" i="9"/>
  <c r="F97" i="9"/>
  <c r="H96" i="9"/>
  <c r="G96" i="9"/>
  <c r="F96" i="9"/>
  <c r="H95" i="9"/>
  <c r="G95" i="9"/>
  <c r="E95" i="9" s="1"/>
  <c r="B95" i="9" s="1"/>
  <c r="F95" i="9"/>
  <c r="H94" i="9"/>
  <c r="G94" i="9"/>
  <c r="F94" i="9"/>
  <c r="H93" i="9"/>
  <c r="G93" i="9"/>
  <c r="E93" i="9" s="1"/>
  <c r="B93" i="9" s="1"/>
  <c r="F93" i="9"/>
  <c r="H92" i="9"/>
  <c r="G92" i="9"/>
  <c r="F92" i="9"/>
  <c r="E92" i="9"/>
  <c r="B92" i="9" s="1"/>
  <c r="H91" i="9"/>
  <c r="G91" i="9"/>
  <c r="E91" i="9" s="1"/>
  <c r="B91" i="9" s="1"/>
  <c r="F91" i="9"/>
  <c r="H90" i="9"/>
  <c r="G90" i="9"/>
  <c r="E90" i="9" s="1"/>
  <c r="B90" i="9" s="1"/>
  <c r="F90" i="9"/>
  <c r="H89" i="9"/>
  <c r="G89" i="9"/>
  <c r="E89" i="9" s="1"/>
  <c r="B89" i="9" s="1"/>
  <c r="F89" i="9"/>
  <c r="H88" i="9"/>
  <c r="G88" i="9"/>
  <c r="F88" i="9"/>
  <c r="E88" i="9"/>
  <c r="B88" i="9"/>
  <c r="H87" i="9"/>
  <c r="G87" i="9"/>
  <c r="F87" i="9"/>
  <c r="H86" i="9"/>
  <c r="G86" i="9"/>
  <c r="F86" i="9"/>
  <c r="H85" i="9"/>
  <c r="G85" i="9"/>
  <c r="F85" i="9"/>
  <c r="H84" i="9"/>
  <c r="G84" i="9"/>
  <c r="F84" i="9"/>
  <c r="H83" i="9"/>
  <c r="G83" i="9"/>
  <c r="F83" i="9"/>
  <c r="H82" i="9"/>
  <c r="G82" i="9"/>
  <c r="E82" i="9" s="1"/>
  <c r="B82" i="9" s="1"/>
  <c r="F82" i="9"/>
  <c r="H81" i="9"/>
  <c r="G81" i="9"/>
  <c r="F81" i="9"/>
  <c r="H80" i="9"/>
  <c r="G80" i="9"/>
  <c r="E80" i="9" s="1"/>
  <c r="F80" i="9"/>
  <c r="B80" i="9"/>
  <c r="H79" i="9"/>
  <c r="G79" i="9"/>
  <c r="E79" i="9" s="1"/>
  <c r="B79" i="9" s="1"/>
  <c r="F79" i="9"/>
  <c r="H78" i="9"/>
  <c r="G78" i="9"/>
  <c r="F78" i="9"/>
  <c r="H77" i="9"/>
  <c r="G77" i="9"/>
  <c r="E77" i="9" s="1"/>
  <c r="B77" i="9" s="1"/>
  <c r="F77" i="9"/>
  <c r="H76" i="9"/>
  <c r="G76" i="9"/>
  <c r="F76" i="9"/>
  <c r="E76" i="9"/>
  <c r="B76" i="9" s="1"/>
  <c r="H75" i="9"/>
  <c r="G75" i="9"/>
  <c r="E75" i="9" s="1"/>
  <c r="B75" i="9" s="1"/>
  <c r="F75" i="9"/>
  <c r="H74" i="9"/>
  <c r="G74" i="9"/>
  <c r="E74" i="9" s="1"/>
  <c r="F74" i="9"/>
  <c r="B74" i="9"/>
  <c r="H73" i="9"/>
  <c r="G73" i="9"/>
  <c r="E73" i="9" s="1"/>
  <c r="B73" i="9" s="1"/>
  <c r="F73" i="9"/>
  <c r="H72" i="9"/>
  <c r="E72" i="9" s="1"/>
  <c r="B72" i="9" s="1"/>
  <c r="G72" i="9"/>
  <c r="F72" i="9"/>
  <c r="H71" i="9"/>
  <c r="G71" i="9"/>
  <c r="F71" i="9"/>
  <c r="H70" i="9"/>
  <c r="G70" i="9"/>
  <c r="F70" i="9"/>
  <c r="H69" i="9"/>
  <c r="G69" i="9"/>
  <c r="E69" i="9" s="1"/>
  <c r="B69" i="9" s="1"/>
  <c r="F69" i="9"/>
  <c r="H68" i="9"/>
  <c r="G68" i="9"/>
  <c r="E68" i="9" s="1"/>
  <c r="B68" i="9" s="1"/>
  <c r="F68" i="9"/>
  <c r="H67" i="9"/>
  <c r="G67" i="9"/>
  <c r="F67" i="9"/>
  <c r="H66" i="9"/>
  <c r="G66" i="9"/>
  <c r="F66" i="9"/>
  <c r="H65" i="9"/>
  <c r="G65" i="9"/>
  <c r="F65" i="9"/>
  <c r="H64" i="9"/>
  <c r="E64" i="9" s="1"/>
  <c r="B64" i="9" s="1"/>
  <c r="G64" i="9"/>
  <c r="F64" i="9"/>
  <c r="H63" i="9"/>
  <c r="G63" i="9"/>
  <c r="E63" i="9" s="1"/>
  <c r="B63" i="9" s="1"/>
  <c r="F63" i="9"/>
  <c r="H62" i="9"/>
  <c r="G62" i="9"/>
  <c r="F62" i="9"/>
  <c r="H61" i="9"/>
  <c r="G61" i="9"/>
  <c r="E61" i="9" s="1"/>
  <c r="B61" i="9" s="1"/>
  <c r="F61" i="9"/>
  <c r="H60" i="9"/>
  <c r="G60" i="9"/>
  <c r="F60" i="9"/>
  <c r="E60" i="9"/>
  <c r="B60" i="9" s="1"/>
  <c r="H59" i="9"/>
  <c r="G59" i="9"/>
  <c r="E59" i="9" s="1"/>
  <c r="B59" i="9" s="1"/>
  <c r="F59" i="9"/>
  <c r="H58" i="9"/>
  <c r="G58" i="9"/>
  <c r="E58" i="9" s="1"/>
  <c r="B58" i="9" s="1"/>
  <c r="F58" i="9"/>
  <c r="H57" i="9"/>
  <c r="G57" i="9"/>
  <c r="E57" i="9" s="1"/>
  <c r="B57" i="9" s="1"/>
  <c r="F57" i="9"/>
  <c r="H56" i="9"/>
  <c r="G56" i="9"/>
  <c r="F56" i="9"/>
  <c r="E56" i="9"/>
  <c r="B56" i="9"/>
  <c r="H55" i="9"/>
  <c r="G55" i="9"/>
  <c r="F55" i="9"/>
  <c r="H54" i="9"/>
  <c r="G54" i="9"/>
  <c r="F54" i="9"/>
  <c r="H53" i="9"/>
  <c r="G53" i="9"/>
  <c r="F53" i="9"/>
  <c r="H52" i="9"/>
  <c r="G52" i="9"/>
  <c r="E52" i="9" s="1"/>
  <c r="B52" i="9" s="1"/>
  <c r="F52" i="9"/>
  <c r="H51" i="9"/>
  <c r="G51" i="9"/>
  <c r="F51" i="9"/>
  <c r="H50" i="9"/>
  <c r="G50" i="9"/>
  <c r="E50" i="9" s="1"/>
  <c r="B50" i="9" s="1"/>
  <c r="F50" i="9"/>
  <c r="H49" i="9"/>
  <c r="G49" i="9"/>
  <c r="E49" i="9" s="1"/>
  <c r="B49" i="9" s="1"/>
  <c r="F49" i="9"/>
  <c r="H48" i="9"/>
  <c r="G48" i="9"/>
  <c r="F48" i="9"/>
  <c r="H47" i="9"/>
  <c r="G47" i="9"/>
  <c r="F47" i="9"/>
  <c r="H46" i="9"/>
  <c r="G46" i="9"/>
  <c r="F46" i="9"/>
  <c r="H45" i="9"/>
  <c r="G45" i="9"/>
  <c r="E45" i="9" s="1"/>
  <c r="B45" i="9" s="1"/>
  <c r="F45" i="9"/>
  <c r="H44" i="9"/>
  <c r="G44" i="9"/>
  <c r="F44" i="9"/>
  <c r="E44" i="9"/>
  <c r="B44" i="9" s="1"/>
  <c r="H43" i="9"/>
  <c r="G43" i="9"/>
  <c r="F43" i="9"/>
  <c r="H42" i="9"/>
  <c r="G42" i="9"/>
  <c r="E42" i="9" s="1"/>
  <c r="B42" i="9" s="1"/>
  <c r="F42" i="9"/>
  <c r="H41" i="9"/>
  <c r="G41" i="9"/>
  <c r="E41" i="9" s="1"/>
  <c r="B41" i="9" s="1"/>
  <c r="F41" i="9"/>
  <c r="H40" i="9"/>
  <c r="G40" i="9"/>
  <c r="F40" i="9"/>
  <c r="E40" i="9"/>
  <c r="B40" i="9" s="1"/>
  <c r="H39" i="9"/>
  <c r="G39" i="9"/>
  <c r="F39" i="9"/>
  <c r="H38" i="9"/>
  <c r="G38" i="9"/>
  <c r="F38" i="9"/>
  <c r="H37" i="9"/>
  <c r="G37" i="9"/>
  <c r="F37" i="9"/>
  <c r="H36" i="9"/>
  <c r="G36" i="9"/>
  <c r="F36" i="9"/>
  <c r="H35" i="9"/>
  <c r="G35" i="9"/>
  <c r="F35" i="9"/>
  <c r="H34" i="9"/>
  <c r="G34" i="9"/>
  <c r="E34" i="9" s="1"/>
  <c r="B34" i="9" s="1"/>
  <c r="F34" i="9"/>
  <c r="H33" i="9"/>
  <c r="G33" i="9"/>
  <c r="F33" i="9"/>
  <c r="H32" i="9"/>
  <c r="G32" i="9"/>
  <c r="F32" i="9"/>
  <c r="E32" i="9"/>
  <c r="B32" i="9"/>
  <c r="H31" i="9"/>
  <c r="G31" i="9"/>
  <c r="F31" i="9"/>
  <c r="H30" i="9"/>
  <c r="G30" i="9"/>
  <c r="F30" i="9"/>
  <c r="H29" i="9"/>
  <c r="G29" i="9"/>
  <c r="E29" i="9" s="1"/>
  <c r="B29" i="9" s="1"/>
  <c r="F29" i="9"/>
  <c r="H28" i="9"/>
  <c r="G28" i="9"/>
  <c r="F28" i="9"/>
  <c r="E28" i="9"/>
  <c r="B28" i="9" s="1"/>
  <c r="H27" i="9"/>
  <c r="G27" i="9"/>
  <c r="E27" i="9" s="1"/>
  <c r="B27" i="9" s="1"/>
  <c r="F27" i="9"/>
  <c r="H26" i="9"/>
  <c r="G26" i="9"/>
  <c r="E26" i="9" s="1"/>
  <c r="F26" i="9"/>
  <c r="B26" i="9"/>
  <c r="H25" i="9"/>
  <c r="G25" i="9"/>
  <c r="E25" i="9" s="1"/>
  <c r="B25" i="9" s="1"/>
  <c r="F25" i="9"/>
  <c r="F24" i="9"/>
  <c r="F4" i="9"/>
  <c r="O3" i="9"/>
  <c r="G296" i="9" s="1"/>
  <c r="I3" i="9"/>
  <c r="H3" i="9"/>
  <c r="G3" i="9"/>
  <c r="D104" i="8"/>
  <c r="C1681" i="1" s="1"/>
  <c r="H1681" i="1" s="1"/>
  <c r="D97" i="8"/>
  <c r="D92" i="8"/>
  <c r="D87" i="8"/>
  <c r="D82" i="8"/>
  <c r="D77" i="8"/>
  <c r="D72" i="8"/>
  <c r="D67" i="8"/>
  <c r="D62" i="8"/>
  <c r="D57" i="8"/>
  <c r="D52" i="8"/>
  <c r="D46" i="8"/>
  <c r="D37" i="8"/>
  <c r="D27" i="8"/>
  <c r="D25" i="8"/>
  <c r="D18" i="8"/>
  <c r="C1595" i="1" s="1"/>
  <c r="H1595" i="1" s="1"/>
  <c r="D8" i="8"/>
  <c r="E44" i="7"/>
  <c r="D44" i="7"/>
  <c r="E39" i="7"/>
  <c r="D39" i="7"/>
  <c r="E38" i="7"/>
  <c r="E30" i="7"/>
  <c r="D30" i="7"/>
  <c r="C1563" i="1" s="1"/>
  <c r="E23" i="7"/>
  <c r="D23" i="7"/>
  <c r="E14" i="7"/>
  <c r="D14" i="7"/>
  <c r="E7" i="7"/>
  <c r="D7" i="7"/>
  <c r="E6" i="7"/>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E118" i="6"/>
  <c r="D118" i="6"/>
  <c r="F117" i="6"/>
  <c r="F116" i="6"/>
  <c r="E115" i="6"/>
  <c r="E114" i="6" s="1"/>
  <c r="I30" i="3" s="1"/>
  <c r="D115" i="6"/>
  <c r="F113" i="6"/>
  <c r="F112" i="6"/>
  <c r="F111" i="6"/>
  <c r="F110" i="6"/>
  <c r="F109" i="6"/>
  <c r="F108" i="6"/>
  <c r="E107" i="6"/>
  <c r="D107" i="6"/>
  <c r="F106" i="6"/>
  <c r="F105" i="6"/>
  <c r="F104" i="6"/>
  <c r="F103" i="6"/>
  <c r="F102" i="6"/>
  <c r="F101" i="6"/>
  <c r="F100" i="6"/>
  <c r="E99" i="6"/>
  <c r="D99" i="6"/>
  <c r="F98" i="6"/>
  <c r="F97" i="6"/>
  <c r="F96" i="6"/>
  <c r="F95" i="6"/>
  <c r="F94" i="6"/>
  <c r="E94" i="6"/>
  <c r="D94" i="6"/>
  <c r="F93" i="6"/>
  <c r="F92" i="6"/>
  <c r="F91" i="6"/>
  <c r="E90" i="6"/>
  <c r="D90" i="6"/>
  <c r="D89" i="6"/>
  <c r="F88" i="6"/>
  <c r="F87" i="6"/>
  <c r="F86" i="6"/>
  <c r="F85" i="6"/>
  <c r="F84" i="6"/>
  <c r="F83" i="6"/>
  <c r="E82" i="6"/>
  <c r="D82" i="6"/>
  <c r="F82" i="6" s="1"/>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F43" i="6"/>
  <c r="E43" i="6"/>
  <c r="D1439" i="1" s="1"/>
  <c r="D43" i="6"/>
  <c r="C1439" i="1" s="1"/>
  <c r="F42" i="6"/>
  <c r="F41" i="6"/>
  <c r="F40" i="6"/>
  <c r="E39" i="6"/>
  <c r="D39" i="6"/>
  <c r="F39" i="6" s="1"/>
  <c r="F38" i="6"/>
  <c r="F37" i="6"/>
  <c r="F36" i="6"/>
  <c r="E36" i="6"/>
  <c r="D36" i="6"/>
  <c r="F34" i="6"/>
  <c r="F33" i="6"/>
  <c r="F32" i="6"/>
  <c r="F31" i="6"/>
  <c r="F30" i="6"/>
  <c r="F29" i="6"/>
  <c r="F28" i="6"/>
  <c r="E28" i="6"/>
  <c r="D28" i="6"/>
  <c r="C1424" i="1" s="1"/>
  <c r="F27" i="6"/>
  <c r="F26" i="6"/>
  <c r="F25" i="6"/>
  <c r="F24" i="6"/>
  <c r="F23" i="6"/>
  <c r="E22" i="6"/>
  <c r="D22" i="6"/>
  <c r="F22" i="6" s="1"/>
  <c r="F21" i="6"/>
  <c r="F20" i="6"/>
  <c r="F19" i="6"/>
  <c r="F18" i="6"/>
  <c r="F17" i="6"/>
  <c r="F16" i="6"/>
  <c r="F15" i="6"/>
  <c r="F14" i="6"/>
  <c r="E13" i="6"/>
  <c r="F13" i="6" s="1"/>
  <c r="D13" i="6"/>
  <c r="C1409" i="1" s="1"/>
  <c r="F12" i="6"/>
  <c r="F11" i="6"/>
  <c r="E10" i="6"/>
  <c r="D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1295" i="1" s="1"/>
  <c r="D291" i="5"/>
  <c r="F290" i="5"/>
  <c r="F289" i="5"/>
  <c r="F288" i="5"/>
  <c r="F287" i="5"/>
  <c r="F286" i="5"/>
  <c r="F285" i="5"/>
  <c r="F284" i="5"/>
  <c r="F283" i="5"/>
  <c r="F282" i="5"/>
  <c r="F281" i="5"/>
  <c r="F280" i="5"/>
  <c r="F279" i="5"/>
  <c r="F278" i="5"/>
  <c r="E277" i="5"/>
  <c r="D277" i="5"/>
  <c r="F276" i="5"/>
  <c r="F275" i="5"/>
  <c r="E274" i="5"/>
  <c r="D274" i="5"/>
  <c r="F273" i="5"/>
  <c r="F272" i="5"/>
  <c r="F271" i="5"/>
  <c r="F270" i="5"/>
  <c r="F269" i="5"/>
  <c r="F268" i="5"/>
  <c r="F267" i="5"/>
  <c r="F266" i="5"/>
  <c r="F265" i="5"/>
  <c r="F264" i="5"/>
  <c r="E264" i="5"/>
  <c r="D264" i="5"/>
  <c r="F263" i="5"/>
  <c r="F262" i="5"/>
  <c r="F261" i="5"/>
  <c r="E260" i="5"/>
  <c r="D1264" i="1" s="1"/>
  <c r="D260" i="5"/>
  <c r="F259" i="5"/>
  <c r="F258" i="5"/>
  <c r="F257" i="5"/>
  <c r="E256" i="5"/>
  <c r="D1260" i="1" s="1"/>
  <c r="D256" i="5"/>
  <c r="C1260" i="1" s="1"/>
  <c r="F254" i="5"/>
  <c r="F253" i="5"/>
  <c r="F252"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G339" i="9" s="1"/>
  <c r="E219" i="5"/>
  <c r="F218" i="5"/>
  <c r="F217" i="5"/>
  <c r="F216" i="5"/>
  <c r="F215" i="5"/>
  <c r="F214" i="5"/>
  <c r="F213" i="5"/>
  <c r="F212" i="5"/>
  <c r="F211" i="5"/>
  <c r="E211" i="5"/>
  <c r="D211" i="5"/>
  <c r="F210" i="5"/>
  <c r="F209" i="5"/>
  <c r="F208" i="5"/>
  <c r="F207" i="5"/>
  <c r="F206" i="5"/>
  <c r="F205" i="5"/>
  <c r="F204" i="5"/>
  <c r="E204" i="5"/>
  <c r="D204" i="5"/>
  <c r="D203" i="5"/>
  <c r="F202" i="5"/>
  <c r="F201" i="5"/>
  <c r="F200" i="5"/>
  <c r="F199" i="5"/>
  <c r="F198" i="5"/>
  <c r="E197" i="5"/>
  <c r="D197" i="5"/>
  <c r="G337" i="9" s="1"/>
  <c r="F196" i="5"/>
  <c r="F195" i="5"/>
  <c r="F194" i="5"/>
  <c r="F193" i="5"/>
  <c r="F192" i="5"/>
  <c r="F191" i="5"/>
  <c r="F190" i="5"/>
  <c r="F189" i="5"/>
  <c r="F188" i="5"/>
  <c r="F187" i="5"/>
  <c r="E186" i="5"/>
  <c r="D186" i="5"/>
  <c r="F185" i="5"/>
  <c r="F184" i="5"/>
  <c r="F183" i="5"/>
  <c r="F182" i="5"/>
  <c r="F181"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E147" i="5"/>
  <c r="D1152" i="1" s="1"/>
  <c r="D147" i="5"/>
  <c r="F146" i="5"/>
  <c r="F145" i="5"/>
  <c r="F144" i="5"/>
  <c r="F143" i="5"/>
  <c r="E143" i="5"/>
  <c r="D143" i="5"/>
  <c r="F142" i="5"/>
  <c r="F141" i="5"/>
  <c r="F140" i="5"/>
  <c r="F139" i="5"/>
  <c r="F138" i="5"/>
  <c r="F137" i="5"/>
  <c r="E136" i="5"/>
  <c r="D136" i="5"/>
  <c r="F136" i="5" s="1"/>
  <c r="E135" i="5"/>
  <c r="D135" i="5"/>
  <c r="F134" i="5"/>
  <c r="F133" i="5"/>
  <c r="F132" i="5"/>
  <c r="F131" i="5"/>
  <c r="F130" i="5"/>
  <c r="F129" i="5"/>
  <c r="F128" i="5"/>
  <c r="E127" i="5"/>
  <c r="D1132" i="1" s="1"/>
  <c r="D127" i="5"/>
  <c r="F127" i="5" s="1"/>
  <c r="F126" i="5"/>
  <c r="F125" i="5"/>
  <c r="F124" i="5"/>
  <c r="F123" i="5"/>
  <c r="F122" i="5"/>
  <c r="F121" i="5"/>
  <c r="E120" i="5"/>
  <c r="E119" i="5" s="1"/>
  <c r="D120" i="5"/>
  <c r="D119" i="5"/>
  <c r="C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E82" i="5"/>
  <c r="D1087" i="1" s="1"/>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F56" i="5"/>
  <c r="E56" i="5"/>
  <c r="D56" i="5"/>
  <c r="F55" i="5"/>
  <c r="F54" i="5"/>
  <c r="F53" i="5"/>
  <c r="E52" i="5"/>
  <c r="D52" i="5"/>
  <c r="F51" i="5"/>
  <c r="F50" i="5"/>
  <c r="F49" i="5"/>
  <c r="F48" i="5"/>
  <c r="F47" i="5"/>
  <c r="F46" i="5"/>
  <c r="E45" i="5"/>
  <c r="D45" i="5"/>
  <c r="F45" i="5" s="1"/>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F633" i="4"/>
  <c r="E633" i="4"/>
  <c r="D633" i="4"/>
  <c r="F632" i="4"/>
  <c r="F631" i="4"/>
  <c r="F630" i="4"/>
  <c r="E630" i="4"/>
  <c r="D630" i="4"/>
  <c r="F629" i="4"/>
  <c r="D629" i="4"/>
  <c r="F628" i="4"/>
  <c r="F627" i="4"/>
  <c r="F626" i="4"/>
  <c r="F625" i="4"/>
  <c r="F624" i="4"/>
  <c r="F623" i="4"/>
  <c r="F622" i="4"/>
  <c r="E621" i="4"/>
  <c r="D615" i="1" s="1"/>
  <c r="D621" i="4"/>
  <c r="F620" i="4"/>
  <c r="F619" i="4"/>
  <c r="F618" i="4"/>
  <c r="F617" i="4"/>
  <c r="E616" i="4"/>
  <c r="D616" i="4"/>
  <c r="F616" i="4" s="1"/>
  <c r="F615" i="4"/>
  <c r="F614" i="4"/>
  <c r="F613" i="4"/>
  <c r="F612" i="4"/>
  <c r="F611" i="4"/>
  <c r="F610" i="4"/>
  <c r="E609" i="4"/>
  <c r="D609" i="4"/>
  <c r="F608" i="4"/>
  <c r="E607" i="4"/>
  <c r="H156" i="9" s="1"/>
  <c r="D607" i="4"/>
  <c r="F606" i="4"/>
  <c r="F605" i="4"/>
  <c r="F604" i="4"/>
  <c r="E603" i="4"/>
  <c r="D603" i="4"/>
  <c r="F603" i="4" s="1"/>
  <c r="F602" i="4"/>
  <c r="F601" i="4"/>
  <c r="F600" i="4"/>
  <c r="F599" i="4"/>
  <c r="E598" i="4"/>
  <c r="D598" i="4"/>
  <c r="F598" i="4" s="1"/>
  <c r="F596" i="4"/>
  <c r="F595" i="4"/>
  <c r="F594" i="4"/>
  <c r="E594" i="4"/>
  <c r="D594" i="4"/>
  <c r="F593" i="4"/>
  <c r="F592" i="4"/>
  <c r="E591" i="4"/>
  <c r="D585" i="1" s="1"/>
  <c r="D591" i="4"/>
  <c r="F591" i="4" s="1"/>
  <c r="F590" i="4"/>
  <c r="F589" i="4"/>
  <c r="E589" i="4"/>
  <c r="D589" i="4"/>
  <c r="F588" i="4"/>
  <c r="F587" i="4"/>
  <c r="F586" i="4"/>
  <c r="E585" i="4"/>
  <c r="E584" i="4" s="1"/>
  <c r="D585" i="4"/>
  <c r="F583" i="4"/>
  <c r="F582" i="4"/>
  <c r="E581" i="4"/>
  <c r="D575" i="1" s="1"/>
  <c r="D581" i="4"/>
  <c r="F581" i="4" s="1"/>
  <c r="F580" i="4"/>
  <c r="F579" i="4"/>
  <c r="F578" i="4"/>
  <c r="E578" i="4"/>
  <c r="D578" i="4"/>
  <c r="F577" i="4"/>
  <c r="F576" i="4"/>
  <c r="F575" i="4"/>
  <c r="E575" i="4"/>
  <c r="D575" i="4"/>
  <c r="F574" i="4"/>
  <c r="F573" i="4"/>
  <c r="E572" i="4"/>
  <c r="E571" i="4" s="1"/>
  <c r="D565" i="1"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E536" i="4" s="1"/>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8" i="4"/>
  <c r="F527" i="4"/>
  <c r="F526" i="4"/>
  <c r="E526" i="4"/>
  <c r="D526" i="4"/>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1" i="4"/>
  <c r="F500" i="4"/>
  <c r="F499" i="4"/>
  <c r="F498" i="4"/>
  <c r="F497" i="4"/>
  <c r="E497" i="4"/>
  <c r="D497" i="4"/>
  <c r="C491" i="1" s="1"/>
  <c r="F496" i="4"/>
  <c r="F495" i="4"/>
  <c r="F494" i="4"/>
  <c r="F493" i="4"/>
  <c r="E492" i="4"/>
  <c r="D492" i="4"/>
  <c r="E491" i="4"/>
  <c r="D485" i="1" s="1"/>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2" i="4"/>
  <c r="F471" i="4"/>
  <c r="E470" i="4"/>
  <c r="D470" i="4"/>
  <c r="F470" i="4" s="1"/>
  <c r="F469" i="4"/>
  <c r="F468" i="4"/>
  <c r="E467" i="4"/>
  <c r="E466" i="4" s="1"/>
  <c r="D460" i="1"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34" i="1" s="1"/>
  <c r="D440" i="4"/>
  <c r="F439" i="4"/>
  <c r="F438" i="4"/>
  <c r="F437" i="4"/>
  <c r="E437" i="4"/>
  <c r="D437" i="4"/>
  <c r="F436" i="4"/>
  <c r="F435" i="4"/>
  <c r="F434" i="4"/>
  <c r="F433" i="4"/>
  <c r="F432" i="4"/>
  <c r="E432" i="4"/>
  <c r="D432" i="4"/>
  <c r="D431" i="4"/>
  <c r="F428" i="4"/>
  <c r="E428" i="4"/>
  <c r="D428" i="4"/>
  <c r="E427" i="4"/>
  <c r="D422" i="1" s="1"/>
  <c r="D427" i="4"/>
  <c r="F427" i="4" s="1"/>
  <c r="E426" i="4"/>
  <c r="D421" i="1" s="1"/>
  <c r="D426" i="4"/>
  <c r="F421" i="4"/>
  <c r="F420" i="4"/>
  <c r="F419" i="4"/>
  <c r="F416" i="4"/>
  <c r="F415" i="4"/>
  <c r="F414" i="4"/>
  <c r="F413" i="4"/>
  <c r="E412" i="4"/>
  <c r="D412" i="4"/>
  <c r="F411" i="4"/>
  <c r="E410" i="4"/>
  <c r="D405" i="1" s="1"/>
  <c r="D410" i="4"/>
  <c r="F409" i="4"/>
  <c r="F408" i="4"/>
  <c r="E407" i="4"/>
  <c r="D407"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E374" i="4"/>
  <c r="D374" i="4"/>
  <c r="E373" i="4"/>
  <c r="F372" i="4"/>
  <c r="F371" i="4"/>
  <c r="F370" i="4"/>
  <c r="F369" i="4"/>
  <c r="F368" i="4"/>
  <c r="F367" i="4"/>
  <c r="E366" i="4"/>
  <c r="E361" i="4" s="1"/>
  <c r="D366" i="4"/>
  <c r="F366" i="4" s="1"/>
  <c r="F365" i="4"/>
  <c r="F364" i="4"/>
  <c r="F363" i="4"/>
  <c r="E362" i="4"/>
  <c r="D362" i="4"/>
  <c r="F359" i="4"/>
  <c r="E358" i="4"/>
  <c r="D358" i="4"/>
  <c r="F358" i="4" s="1"/>
  <c r="F357" i="4"/>
  <c r="F356" i="4"/>
  <c r="F355" i="4"/>
  <c r="E355" i="4"/>
  <c r="D355" i="4"/>
  <c r="D354" i="4"/>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F327" i="4" s="1"/>
  <c r="D327" i="4"/>
  <c r="F326" i="4"/>
  <c r="F325" i="4"/>
  <c r="F324" i="4"/>
  <c r="F323" i="4"/>
  <c r="E322" i="4"/>
  <c r="D322" i="4"/>
  <c r="F320" i="4"/>
  <c r="F319" i="4"/>
  <c r="F318" i="4"/>
  <c r="F317" i="4"/>
  <c r="F316" i="4"/>
  <c r="F315" i="4"/>
  <c r="E314" i="4"/>
  <c r="D314" i="4"/>
  <c r="F314" i="4" s="1"/>
  <c r="F313" i="4"/>
  <c r="F312" i="4"/>
  <c r="F311" i="4"/>
  <c r="E310" i="4"/>
  <c r="D310" i="4"/>
  <c r="E309" i="4"/>
  <c r="F306" i="4"/>
  <c r="F305" i="4"/>
  <c r="F304" i="4"/>
  <c r="F303" i="4"/>
  <c r="F302" i="4"/>
  <c r="F298" i="4"/>
  <c r="E298" i="4"/>
  <c r="D294" i="1" s="1"/>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D269" i="1" s="1"/>
  <c r="F272" i="4"/>
  <c r="F271" i="4"/>
  <c r="F270" i="4"/>
  <c r="E269" i="4"/>
  <c r="D269" i="4"/>
  <c r="C265" i="1" s="1"/>
  <c r="F268" i="4"/>
  <c r="F267" i="4"/>
  <c r="F266" i="4"/>
  <c r="F265" i="4"/>
  <c r="F264" i="4"/>
  <c r="E263" i="4"/>
  <c r="D263" i="4"/>
  <c r="E262" i="4"/>
  <c r="F261" i="4"/>
  <c r="F260" i="4"/>
  <c r="F259" i="4"/>
  <c r="F258" i="4"/>
  <c r="F257" i="4"/>
  <c r="E257" i="4"/>
  <c r="D257" i="4"/>
  <c r="F256" i="4"/>
  <c r="F255"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E230" i="4" s="1"/>
  <c r="D226" i="1" s="1"/>
  <c r="D237" i="4"/>
  <c r="F236" i="4"/>
  <c r="F235" i="4"/>
  <c r="E234" i="4"/>
  <c r="D234" i="4"/>
  <c r="F234" i="4" s="1"/>
  <c r="F233" i="4"/>
  <c r="F232" i="4"/>
  <c r="E231" i="4"/>
  <c r="D231" i="4"/>
  <c r="F229" i="4"/>
  <c r="F228" i="4"/>
  <c r="F227" i="4"/>
  <c r="F226" i="4"/>
  <c r="E225" i="4"/>
  <c r="E221" i="4" s="1"/>
  <c r="D225" i="4"/>
  <c r="F224" i="4"/>
  <c r="F223" i="4"/>
  <c r="F222" i="4"/>
  <c r="E222" i="4"/>
  <c r="D222" i="4"/>
  <c r="F220" i="4"/>
  <c r="F219" i="4"/>
  <c r="F218" i="4"/>
  <c r="F217" i="4"/>
  <c r="E216" i="4"/>
  <c r="D216" i="4"/>
  <c r="F216" i="4" s="1"/>
  <c r="F215" i="4"/>
  <c r="F214" i="4"/>
  <c r="F213" i="4"/>
  <c r="F212" i="4"/>
  <c r="F211" i="4"/>
  <c r="F210" i="4"/>
  <c r="F209" i="4"/>
  <c r="E208" i="4"/>
  <c r="D204" i="1" s="1"/>
  <c r="D208" i="4"/>
  <c r="F207" i="4"/>
  <c r="F206" i="4"/>
  <c r="F205" i="4"/>
  <c r="F204" i="4"/>
  <c r="F203"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E164" i="4"/>
  <c r="F163" i="4"/>
  <c r="F162" i="4"/>
  <c r="F161" i="4"/>
  <c r="E160" i="4"/>
  <c r="D160" i="4"/>
  <c r="F159" i="4"/>
  <c r="F158" i="4"/>
  <c r="F157" i="4"/>
  <c r="F156" i="4"/>
  <c r="F155" i="4"/>
  <c r="F154" i="4"/>
  <c r="E154" i="4"/>
  <c r="E153" i="4" s="1"/>
  <c r="D154" i="4"/>
  <c r="D153" i="4"/>
  <c r="F151" i="4"/>
  <c r="F150" i="4"/>
  <c r="F149" i="4"/>
  <c r="F148" i="4"/>
  <c r="F147" i="4"/>
  <c r="F146" i="4"/>
  <c r="F145" i="4"/>
  <c r="F144" i="4"/>
  <c r="F143" i="4"/>
  <c r="F142" i="4"/>
  <c r="F141" i="4"/>
  <c r="E141" i="4"/>
  <c r="D141" i="4"/>
  <c r="D140" i="4" s="1"/>
  <c r="F140" i="4" s="1"/>
  <c r="E140" i="4"/>
  <c r="F139" i="4"/>
  <c r="F138" i="4"/>
  <c r="F137" i="4"/>
  <c r="F136" i="4"/>
  <c r="E135" i="4"/>
  <c r="D135" i="4"/>
  <c r="E134" i="4"/>
  <c r="D130" i="1" s="1"/>
  <c r="F133" i="4"/>
  <c r="F132" i="4"/>
  <c r="F131" i="4"/>
  <c r="F130" i="4"/>
  <c r="E129" i="4"/>
  <c r="D129" i="4"/>
  <c r="F128" i="4"/>
  <c r="F127" i="4"/>
  <c r="E126" i="4"/>
  <c r="D126" i="4"/>
  <c r="D125" i="4"/>
  <c r="F124" i="4"/>
  <c r="F123" i="4"/>
  <c r="F122" i="4"/>
  <c r="F121" i="4"/>
  <c r="E120" i="4"/>
  <c r="E106" i="4" s="1"/>
  <c r="D120" i="4"/>
  <c r="F120" i="4" s="1"/>
  <c r="F119" i="4"/>
  <c r="F118" i="4"/>
  <c r="F117" i="4"/>
  <c r="F116" i="4"/>
  <c r="F115" i="4"/>
  <c r="F114" i="4"/>
  <c r="F113" i="4"/>
  <c r="E112" i="4"/>
  <c r="D112" i="4"/>
  <c r="F112" i="4" s="1"/>
  <c r="F111" i="4"/>
  <c r="F110" i="4"/>
  <c r="F109" i="4"/>
  <c r="F108" i="4"/>
  <c r="E107" i="4"/>
  <c r="D107" i="4"/>
  <c r="D106" i="4" s="1"/>
  <c r="F105" i="4"/>
  <c r="F104" i="4"/>
  <c r="F103" i="4"/>
  <c r="F102" i="4"/>
  <c r="F101" i="4"/>
  <c r="F100" i="4"/>
  <c r="F99" i="4"/>
  <c r="E98" i="4"/>
  <c r="D94" i="1" s="1"/>
  <c r="D98" i="4"/>
  <c r="F97" i="4"/>
  <c r="F96" i="4"/>
  <c r="F95" i="4"/>
  <c r="F94" i="4"/>
  <c r="F93" i="4"/>
  <c r="F92" i="4"/>
  <c r="F91" i="4"/>
  <c r="E91" i="4"/>
  <c r="D91" i="4"/>
  <c r="F90" i="4"/>
  <c r="F89" i="4"/>
  <c r="F88" i="4"/>
  <c r="F87" i="4"/>
  <c r="F86" i="4"/>
  <c r="F85" i="4"/>
  <c r="F84" i="4"/>
  <c r="E83" i="4"/>
  <c r="D83" i="4"/>
  <c r="E82" i="4"/>
  <c r="D78" i="1" s="1"/>
  <c r="F81" i="4"/>
  <c r="F80" i="4"/>
  <c r="F79" i="4"/>
  <c r="F78" i="4"/>
  <c r="E77" i="4"/>
  <c r="D77" i="4"/>
  <c r="G212" i="9" s="1"/>
  <c r="E212" i="9" s="1"/>
  <c r="B212" i="9" s="1"/>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E58" i="4"/>
  <c r="D58" i="4"/>
  <c r="F57" i="4"/>
  <c r="F56" i="4"/>
  <c r="F55" i="4"/>
  <c r="F54" i="4"/>
  <c r="F53" i="4"/>
  <c r="E53" i="4"/>
  <c r="D53" i="4"/>
  <c r="F52" i="4"/>
  <c r="F51" i="4"/>
  <c r="E50" i="4"/>
  <c r="D50" i="4"/>
  <c r="E49" i="4"/>
  <c r="D45" i="1" s="1"/>
  <c r="F48" i="4"/>
  <c r="F47" i="4"/>
  <c r="F46" i="4"/>
  <c r="F45" i="4"/>
  <c r="F44" i="4"/>
  <c r="E44" i="4"/>
  <c r="D44"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H1684" i="1"/>
  <c r="C1684" i="1"/>
  <c r="G1684" i="1" s="1"/>
  <c r="G1683" i="1"/>
  <c r="C1683" i="1"/>
  <c r="H1683" i="1" s="1"/>
  <c r="C1682" i="1"/>
  <c r="H1682" i="1" s="1"/>
  <c r="H1680" i="1"/>
  <c r="G1680" i="1"/>
  <c r="C1680" i="1"/>
  <c r="G1679" i="1"/>
  <c r="C1679" i="1"/>
  <c r="H1679" i="1" s="1"/>
  <c r="C1678" i="1"/>
  <c r="C1677" i="1"/>
  <c r="H1677" i="1" s="1"/>
  <c r="H1676" i="1"/>
  <c r="G1676" i="1"/>
  <c r="C1676" i="1"/>
  <c r="H1675" i="1"/>
  <c r="G1675" i="1"/>
  <c r="C1675" i="1"/>
  <c r="H1674" i="1"/>
  <c r="C1674" i="1"/>
  <c r="G1674" i="1" s="1"/>
  <c r="H1673" i="1"/>
  <c r="C1673" i="1"/>
  <c r="G1673" i="1" s="1"/>
  <c r="H1672" i="1"/>
  <c r="G1672" i="1"/>
  <c r="C1672" i="1"/>
  <c r="H1671" i="1"/>
  <c r="G1671" i="1"/>
  <c r="C1671" i="1"/>
  <c r="H1670" i="1"/>
  <c r="G1670" i="1"/>
  <c r="C1670" i="1"/>
  <c r="C1669" i="1"/>
  <c r="H1668" i="1"/>
  <c r="C1668" i="1"/>
  <c r="G1668" i="1" s="1"/>
  <c r="G1667" i="1"/>
  <c r="C1667" i="1"/>
  <c r="H1667" i="1" s="1"/>
  <c r="G1666" i="1"/>
  <c r="C1666" i="1"/>
  <c r="H1666" i="1" s="1"/>
  <c r="H1665" i="1"/>
  <c r="C1665" i="1"/>
  <c r="G1665" i="1" s="1"/>
  <c r="H1664" i="1"/>
  <c r="C1664" i="1"/>
  <c r="G1664" i="1" s="1"/>
  <c r="C1663" i="1"/>
  <c r="C1662" i="1"/>
  <c r="G1661" i="1"/>
  <c r="C1661" i="1"/>
  <c r="H1661" i="1" s="1"/>
  <c r="H1660" i="1"/>
  <c r="G1660" i="1"/>
  <c r="C1660" i="1"/>
  <c r="C1659" i="1"/>
  <c r="C1658" i="1"/>
  <c r="H1658" i="1" s="1"/>
  <c r="C1657" i="1"/>
  <c r="C1656" i="1"/>
  <c r="H1655" i="1"/>
  <c r="G1655" i="1"/>
  <c r="C1655" i="1"/>
  <c r="C1654" i="1"/>
  <c r="C1653" i="1"/>
  <c r="H1652" i="1"/>
  <c r="G1652" i="1"/>
  <c r="C1652" i="1"/>
  <c r="H1651" i="1"/>
  <c r="G1651" i="1"/>
  <c r="C1651" i="1"/>
  <c r="C1650" i="1"/>
  <c r="H1650" i="1" s="1"/>
  <c r="C1649" i="1"/>
  <c r="H1649" i="1" s="1"/>
  <c r="C1648" i="1"/>
  <c r="G1648" i="1" s="1"/>
  <c r="C1647" i="1"/>
  <c r="C1646" i="1"/>
  <c r="C1645" i="1"/>
  <c r="C1644" i="1"/>
  <c r="C1643" i="1"/>
  <c r="H1642" i="1"/>
  <c r="C1642" i="1"/>
  <c r="G1642" i="1" s="1"/>
  <c r="G1641" i="1"/>
  <c r="C1641" i="1"/>
  <c r="H1641" i="1" s="1"/>
  <c r="H1640" i="1"/>
  <c r="G1640" i="1"/>
  <c r="C1640" i="1"/>
  <c r="C1639" i="1"/>
  <c r="H1639" i="1" s="1"/>
  <c r="C1638" i="1"/>
  <c r="C1637" i="1"/>
  <c r="H1636" i="1"/>
  <c r="G1636" i="1"/>
  <c r="C1636" i="1"/>
  <c r="H1635" i="1"/>
  <c r="G1635" i="1"/>
  <c r="C1635" i="1"/>
  <c r="H1634" i="1"/>
  <c r="C1634" i="1"/>
  <c r="G1634" i="1" s="1"/>
  <c r="C1633" i="1"/>
  <c r="G1633" i="1" s="1"/>
  <c r="H1632" i="1"/>
  <c r="G1632" i="1"/>
  <c r="C1632" i="1"/>
  <c r="H1631" i="1"/>
  <c r="G1631" i="1"/>
  <c r="C1631" i="1"/>
  <c r="G1630" i="1"/>
  <c r="C1630" i="1"/>
  <c r="H1630" i="1" s="1"/>
  <c r="G1629" i="1"/>
  <c r="C1629" i="1"/>
  <c r="H1629" i="1" s="1"/>
  <c r="G1627" i="1"/>
  <c r="C1627" i="1"/>
  <c r="H1627" i="1" s="1"/>
  <c r="C1626" i="1"/>
  <c r="H1626" i="1" s="1"/>
  <c r="H1625" i="1"/>
  <c r="C1625" i="1"/>
  <c r="G1625" i="1" s="1"/>
  <c r="H1624" i="1"/>
  <c r="C1624" i="1"/>
  <c r="G1624" i="1" s="1"/>
  <c r="C1623" i="1"/>
  <c r="H1620" i="1"/>
  <c r="G1620" i="1"/>
  <c r="C1620" i="1"/>
  <c r="C1619" i="1"/>
  <c r="C1618" i="1"/>
  <c r="G1618" i="1" s="1"/>
  <c r="G1617" i="1"/>
  <c r="C1617" i="1"/>
  <c r="H1617" i="1" s="1"/>
  <c r="C1616" i="1"/>
  <c r="H1616" i="1" s="1"/>
  <c r="H1615" i="1"/>
  <c r="G1615" i="1"/>
  <c r="C1615" i="1"/>
  <c r="C1614" i="1"/>
  <c r="H1613" i="1"/>
  <c r="C1613" i="1"/>
  <c r="G1613" i="1" s="1"/>
  <c r="H1612" i="1"/>
  <c r="G1612" i="1"/>
  <c r="C1612" i="1"/>
  <c r="H1611" i="1"/>
  <c r="G1611" i="1"/>
  <c r="C1611" i="1"/>
  <c r="C1610" i="1"/>
  <c r="H1610" i="1" s="1"/>
  <c r="H1609" i="1"/>
  <c r="G1609" i="1"/>
  <c r="C1609" i="1"/>
  <c r="C1608" i="1"/>
  <c r="G1608" i="1" s="1"/>
  <c r="C1607" i="1"/>
  <c r="H1607" i="1" s="1"/>
  <c r="C1606" i="1"/>
  <c r="H1605" i="1"/>
  <c r="G1605" i="1"/>
  <c r="C1605" i="1"/>
  <c r="H1604" i="1"/>
  <c r="C1604" i="1"/>
  <c r="G1604" i="1" s="1"/>
  <c r="G1603" i="1"/>
  <c r="C1603" i="1"/>
  <c r="H1603" i="1" s="1"/>
  <c r="C1602" i="1"/>
  <c r="H1602" i="1" s="1"/>
  <c r="C1601" i="1"/>
  <c r="H1601" i="1" s="1"/>
  <c r="H1600" i="1"/>
  <c r="G1600" i="1"/>
  <c r="C1600" i="1"/>
  <c r="H1599" i="1"/>
  <c r="C1599" i="1"/>
  <c r="G1599" i="1" s="1"/>
  <c r="C1598" i="1"/>
  <c r="G1597" i="1"/>
  <c r="C1597" i="1"/>
  <c r="H1597" i="1" s="1"/>
  <c r="C1596" i="1"/>
  <c r="G1595" i="1"/>
  <c r="C1594" i="1"/>
  <c r="C1593" i="1"/>
  <c r="G1593" i="1" s="1"/>
  <c r="H1592" i="1"/>
  <c r="G1592" i="1"/>
  <c r="C1592" i="1"/>
  <c r="H1591" i="1"/>
  <c r="G1591" i="1"/>
  <c r="C1591" i="1"/>
  <c r="H1590" i="1"/>
  <c r="C1590" i="1"/>
  <c r="G1590" i="1" s="1"/>
  <c r="H1589" i="1"/>
  <c r="G1589" i="1"/>
  <c r="C1589" i="1"/>
  <c r="C1588" i="1"/>
  <c r="G1587" i="1"/>
  <c r="C1587" i="1"/>
  <c r="H1587" i="1" s="1"/>
  <c r="G1586" i="1"/>
  <c r="C1586" i="1"/>
  <c r="H1586" i="1" s="1"/>
  <c r="C1585" i="1"/>
  <c r="H1585" i="1" s="1"/>
  <c r="C1584" i="1"/>
  <c r="G1584" i="1" s="1"/>
  <c r="H1582" i="1"/>
  <c r="G1582" i="1"/>
  <c r="C1582" i="1"/>
  <c r="I1581" i="1"/>
  <c r="G1581" i="1"/>
  <c r="D1581" i="1"/>
  <c r="H1581" i="1" s="1"/>
  <c r="C1581" i="1"/>
  <c r="D1580" i="1"/>
  <c r="C1580" i="1"/>
  <c r="D1579" i="1"/>
  <c r="C1579" i="1"/>
  <c r="J1578" i="1"/>
  <c r="G1578" i="1"/>
  <c r="I1578" i="1" s="1"/>
  <c r="D1578" i="1"/>
  <c r="C1578" i="1"/>
  <c r="H1578" i="1" s="1"/>
  <c r="H1577" i="1"/>
  <c r="D1577" i="1"/>
  <c r="C1577" i="1"/>
  <c r="D1576" i="1"/>
  <c r="C1576" i="1"/>
  <c r="D1575" i="1"/>
  <c r="G1575" i="1" s="1"/>
  <c r="C1575" i="1"/>
  <c r="D1574" i="1"/>
  <c r="C1574" i="1"/>
  <c r="J1574" i="1" s="1"/>
  <c r="J1573" i="1"/>
  <c r="I1573" i="1"/>
  <c r="H1573" i="1"/>
  <c r="D1573" i="1"/>
  <c r="C1573" i="1"/>
  <c r="G1573" i="1" s="1"/>
  <c r="D1572" i="1"/>
  <c r="D1570" i="1"/>
  <c r="C1570" i="1"/>
  <c r="J1570" i="1" s="1"/>
  <c r="D1569" i="1"/>
  <c r="C1569" i="1"/>
  <c r="J1569" i="1" s="1"/>
  <c r="D1568" i="1"/>
  <c r="G1568" i="1" s="1"/>
  <c r="C1568" i="1"/>
  <c r="D1567" i="1"/>
  <c r="C1567" i="1"/>
  <c r="J1566" i="1"/>
  <c r="H1566" i="1"/>
  <c r="D1566" i="1"/>
  <c r="C1566" i="1"/>
  <c r="G1566" i="1" s="1"/>
  <c r="D1565" i="1"/>
  <c r="C1565" i="1"/>
  <c r="H1565" i="1" s="1"/>
  <c r="D1564" i="1"/>
  <c r="C1564" i="1"/>
  <c r="D1563" i="1"/>
  <c r="G1563" i="1" s="1"/>
  <c r="D1562" i="1"/>
  <c r="C1562" i="1"/>
  <c r="D1561" i="1"/>
  <c r="H1561" i="1" s="1"/>
  <c r="C1561" i="1"/>
  <c r="D1560" i="1"/>
  <c r="C1560" i="1"/>
  <c r="H1559" i="1"/>
  <c r="G1559" i="1"/>
  <c r="I1559" i="1" s="1"/>
  <c r="D1559" i="1"/>
  <c r="C1559" i="1"/>
  <c r="J1558" i="1"/>
  <c r="G1558" i="1"/>
  <c r="I1558" i="1" s="1"/>
  <c r="D1558" i="1"/>
  <c r="C1558" i="1"/>
  <c r="H1558" i="1" s="1"/>
  <c r="H1557" i="1"/>
  <c r="G1557" i="1"/>
  <c r="D1557" i="1"/>
  <c r="C1557" i="1"/>
  <c r="J1557" i="1" s="1"/>
  <c r="D1554" i="1"/>
  <c r="C1554" i="1"/>
  <c r="D1553" i="1"/>
  <c r="C1553" i="1"/>
  <c r="H1552" i="1"/>
  <c r="D1552" i="1"/>
  <c r="C1552" i="1"/>
  <c r="G1551" i="1"/>
  <c r="D1551" i="1"/>
  <c r="C1551" i="1"/>
  <c r="D1550" i="1"/>
  <c r="C1550" i="1"/>
  <c r="G1549" i="1"/>
  <c r="D1549" i="1"/>
  <c r="C1549" i="1"/>
  <c r="J1549" i="1" s="1"/>
  <c r="J1548" i="1"/>
  <c r="D1548" i="1"/>
  <c r="C1548" i="1"/>
  <c r="G1548" i="1" s="1"/>
  <c r="H1547" i="1"/>
  <c r="G1547" i="1"/>
  <c r="D1547" i="1"/>
  <c r="C1547" i="1"/>
  <c r="D1546" i="1"/>
  <c r="C1546" i="1"/>
  <c r="G1546" i="1" s="1"/>
  <c r="D1545" i="1"/>
  <c r="J1545" i="1" s="1"/>
  <c r="C1545" i="1"/>
  <c r="J1544" i="1"/>
  <c r="H1544" i="1"/>
  <c r="D1544" i="1"/>
  <c r="C1544" i="1"/>
  <c r="D1543" i="1"/>
  <c r="C1543" i="1"/>
  <c r="J1542" i="1"/>
  <c r="H1542" i="1"/>
  <c r="G1542" i="1"/>
  <c r="D1542" i="1"/>
  <c r="C1542" i="1"/>
  <c r="J1541" i="1"/>
  <c r="H1541" i="1"/>
  <c r="D1541" i="1"/>
  <c r="G1541" i="1" s="1"/>
  <c r="C1541" i="1"/>
  <c r="D1540" i="1"/>
  <c r="D1539" i="1"/>
  <c r="D1536" i="1"/>
  <c r="C1536" i="1"/>
  <c r="D1535" i="1"/>
  <c r="H1535" i="1" s="1"/>
  <c r="C1535" i="1"/>
  <c r="D1534" i="1"/>
  <c r="C1534" i="1"/>
  <c r="D1533" i="1"/>
  <c r="C1533" i="1"/>
  <c r="D1532" i="1"/>
  <c r="C1532" i="1"/>
  <c r="H1532" i="1" s="1"/>
  <c r="H1531" i="1"/>
  <c r="G1531" i="1"/>
  <c r="D1531" i="1"/>
  <c r="C1531" i="1"/>
  <c r="G1530" i="1"/>
  <c r="D1530" i="1"/>
  <c r="H1530" i="1" s="1"/>
  <c r="C1530" i="1"/>
  <c r="H1529" i="1"/>
  <c r="G1529" i="1"/>
  <c r="D1529" i="1"/>
  <c r="C1529" i="1"/>
  <c r="H1528" i="1"/>
  <c r="G1528" i="1"/>
  <c r="D1528" i="1"/>
  <c r="C1528" i="1"/>
  <c r="G1527" i="1"/>
  <c r="D1527" i="1"/>
  <c r="C1527" i="1"/>
  <c r="H1527" i="1" s="1"/>
  <c r="G1526" i="1"/>
  <c r="D1526" i="1"/>
  <c r="H1526" i="1" s="1"/>
  <c r="C1526" i="1"/>
  <c r="D1525" i="1"/>
  <c r="C1525" i="1"/>
  <c r="G1524" i="1"/>
  <c r="D1524" i="1"/>
  <c r="H1524" i="1" s="1"/>
  <c r="C1524" i="1"/>
  <c r="D1523" i="1"/>
  <c r="C1523" i="1"/>
  <c r="H1522" i="1"/>
  <c r="G1522" i="1"/>
  <c r="D1522" i="1"/>
  <c r="C1522" i="1"/>
  <c r="D1521" i="1"/>
  <c r="H1521" i="1" s="1"/>
  <c r="C1521" i="1"/>
  <c r="D1520" i="1"/>
  <c r="C1520" i="1"/>
  <c r="D1519" i="1"/>
  <c r="C1519" i="1"/>
  <c r="D1518" i="1"/>
  <c r="C1518" i="1"/>
  <c r="D1517" i="1"/>
  <c r="C1517" i="1"/>
  <c r="H1517" i="1" s="1"/>
  <c r="D1516" i="1"/>
  <c r="C1516" i="1"/>
  <c r="H1516" i="1" s="1"/>
  <c r="D1515" i="1"/>
  <c r="C1515" i="1"/>
  <c r="D1514" i="1"/>
  <c r="D1513" i="1"/>
  <c r="C1513" i="1"/>
  <c r="G1512" i="1"/>
  <c r="D1512" i="1"/>
  <c r="C1512" i="1"/>
  <c r="H1512" i="1" s="1"/>
  <c r="H1511" i="1"/>
  <c r="G1511" i="1"/>
  <c r="D1511" i="1"/>
  <c r="C1511" i="1"/>
  <c r="D1510" i="1"/>
  <c r="D1509" i="1"/>
  <c r="H1509" i="1" s="1"/>
  <c r="C1509" i="1"/>
  <c r="D1508" i="1"/>
  <c r="C1508" i="1"/>
  <c r="D1507" i="1"/>
  <c r="H1507" i="1" s="1"/>
  <c r="C1507" i="1"/>
  <c r="D1506" i="1"/>
  <c r="C1506" i="1"/>
  <c r="D1505" i="1"/>
  <c r="C1505" i="1"/>
  <c r="G1505" i="1" s="1"/>
  <c r="G1504" i="1"/>
  <c r="D1504" i="1"/>
  <c r="H1504" i="1" s="1"/>
  <c r="C1504" i="1"/>
  <c r="C1503" i="1"/>
  <c r="D1502" i="1"/>
  <c r="H1502" i="1" s="1"/>
  <c r="C1502" i="1"/>
  <c r="H1501" i="1"/>
  <c r="G1501" i="1"/>
  <c r="D1501" i="1"/>
  <c r="C1501" i="1"/>
  <c r="D1500" i="1"/>
  <c r="C1500" i="1"/>
  <c r="H1499" i="1"/>
  <c r="G1499" i="1"/>
  <c r="D1499" i="1"/>
  <c r="C1499" i="1"/>
  <c r="D1498" i="1"/>
  <c r="C1498" i="1"/>
  <c r="H1497" i="1"/>
  <c r="G1497" i="1"/>
  <c r="D1497" i="1"/>
  <c r="C1497" i="1"/>
  <c r="H1496" i="1"/>
  <c r="D1496" i="1"/>
  <c r="G1496" i="1" s="1"/>
  <c r="C1496" i="1"/>
  <c r="H1495" i="1"/>
  <c r="G1495" i="1"/>
  <c r="D1495" i="1"/>
  <c r="C1495" i="1"/>
  <c r="D1494" i="1"/>
  <c r="C1494" i="1"/>
  <c r="D1493" i="1"/>
  <c r="C1493" i="1"/>
  <c r="D1492" i="1"/>
  <c r="C1492" i="1"/>
  <c r="H1491" i="1"/>
  <c r="D1491" i="1"/>
  <c r="G1491" i="1" s="1"/>
  <c r="C1491" i="1"/>
  <c r="D1490" i="1"/>
  <c r="C1490" i="1"/>
  <c r="H1490" i="1" s="1"/>
  <c r="H1489" i="1"/>
  <c r="G1489" i="1"/>
  <c r="D1489" i="1"/>
  <c r="C1489" i="1"/>
  <c r="D1488" i="1"/>
  <c r="C1488" i="1"/>
  <c r="D1487" i="1"/>
  <c r="H1487" i="1" s="1"/>
  <c r="C1487" i="1"/>
  <c r="D1486" i="1"/>
  <c r="C1485" i="1"/>
  <c r="H1484" i="1"/>
  <c r="G1484" i="1"/>
  <c r="D1484" i="1"/>
  <c r="C1484" i="1"/>
  <c r="D1483" i="1"/>
  <c r="C1483" i="1"/>
  <c r="G1483" i="1" s="1"/>
  <c r="D1482" i="1"/>
  <c r="C1482" i="1"/>
  <c r="G1482" i="1" s="1"/>
  <c r="H1481" i="1"/>
  <c r="G1481" i="1"/>
  <c r="D1481" i="1"/>
  <c r="C1481" i="1"/>
  <c r="H1480" i="1"/>
  <c r="D1480" i="1"/>
  <c r="C1480" i="1"/>
  <c r="G1480" i="1" s="1"/>
  <c r="D1479" i="1"/>
  <c r="H1479" i="1" s="1"/>
  <c r="C1479" i="1"/>
  <c r="D1478" i="1"/>
  <c r="H1477" i="1"/>
  <c r="D1477" i="1"/>
  <c r="C1477" i="1"/>
  <c r="G1477" i="1" s="1"/>
  <c r="H1476" i="1"/>
  <c r="G1476" i="1"/>
  <c r="D1476" i="1"/>
  <c r="C1476" i="1"/>
  <c r="H1475" i="1"/>
  <c r="D1475" i="1"/>
  <c r="C1475" i="1"/>
  <c r="G1475" i="1" s="1"/>
  <c r="G1474" i="1"/>
  <c r="D1474" i="1"/>
  <c r="H1474" i="1" s="1"/>
  <c r="C1474" i="1"/>
  <c r="D1473" i="1"/>
  <c r="C1473" i="1"/>
  <c r="D1472" i="1"/>
  <c r="C1472" i="1"/>
  <c r="D1471" i="1"/>
  <c r="D1470" i="1"/>
  <c r="C1470" i="1"/>
  <c r="G1469" i="1"/>
  <c r="D1469" i="1"/>
  <c r="H1469" i="1" s="1"/>
  <c r="C1469" i="1"/>
  <c r="H1468" i="1"/>
  <c r="G1468" i="1"/>
  <c r="D1468" i="1"/>
  <c r="C1468" i="1"/>
  <c r="H1467" i="1"/>
  <c r="G1467" i="1"/>
  <c r="D1467" i="1"/>
  <c r="C1467" i="1"/>
  <c r="G1466" i="1"/>
  <c r="D1466" i="1"/>
  <c r="H1466" i="1" s="1"/>
  <c r="C1466" i="1"/>
  <c r="D1465" i="1"/>
  <c r="C1465" i="1"/>
  <c r="H1465" i="1" s="1"/>
  <c r="G1464" i="1"/>
  <c r="D1464" i="1"/>
  <c r="H1464" i="1" s="1"/>
  <c r="C1464" i="1"/>
  <c r="H1463" i="1"/>
  <c r="G1463" i="1"/>
  <c r="D1463" i="1"/>
  <c r="C1463" i="1"/>
  <c r="H1462" i="1"/>
  <c r="D1462" i="1"/>
  <c r="G1462" i="1" s="1"/>
  <c r="C1462" i="1"/>
  <c r="D1461" i="1"/>
  <c r="C1461" i="1"/>
  <c r="H1460" i="1"/>
  <c r="G1460" i="1"/>
  <c r="D1460" i="1"/>
  <c r="C1460" i="1"/>
  <c r="G1459" i="1"/>
  <c r="D1459" i="1"/>
  <c r="H1459" i="1" s="1"/>
  <c r="C1459" i="1"/>
  <c r="H1458" i="1"/>
  <c r="G1458" i="1"/>
  <c r="D1458" i="1"/>
  <c r="C1458" i="1"/>
  <c r="D1457" i="1"/>
  <c r="H1457" i="1" s="1"/>
  <c r="C1457" i="1"/>
  <c r="D1456" i="1"/>
  <c r="H1456" i="1" s="1"/>
  <c r="C1456" i="1"/>
  <c r="D1455" i="1"/>
  <c r="C1455" i="1"/>
  <c r="G1454" i="1"/>
  <c r="D1454" i="1"/>
  <c r="H1454" i="1" s="1"/>
  <c r="C1454" i="1"/>
  <c r="H1453" i="1"/>
  <c r="G1453" i="1"/>
  <c r="D1453" i="1"/>
  <c r="C1453" i="1"/>
  <c r="D1452" i="1"/>
  <c r="C1452" i="1"/>
  <c r="H1451" i="1"/>
  <c r="G1451" i="1"/>
  <c r="D1451" i="1"/>
  <c r="C1451" i="1"/>
  <c r="D1450" i="1"/>
  <c r="C1450" i="1"/>
  <c r="G1450" i="1" s="1"/>
  <c r="G1449" i="1"/>
  <c r="D1449" i="1"/>
  <c r="H1449" i="1" s="1"/>
  <c r="C1449" i="1"/>
  <c r="H1448" i="1"/>
  <c r="G1448" i="1"/>
  <c r="D1448" i="1"/>
  <c r="C1448" i="1"/>
  <c r="D1447" i="1"/>
  <c r="C1447" i="1"/>
  <c r="H1447" i="1" s="1"/>
  <c r="D1446" i="1"/>
  <c r="D1445" i="1"/>
  <c r="C1445" i="1"/>
  <c r="H1445" i="1" s="1"/>
  <c r="H1444" i="1"/>
  <c r="D1444" i="1"/>
  <c r="G1444" i="1" s="1"/>
  <c r="C1444" i="1"/>
  <c r="D1443" i="1"/>
  <c r="C1443" i="1"/>
  <c r="D1442" i="1"/>
  <c r="C1442" i="1"/>
  <c r="G1441" i="1"/>
  <c r="D1441" i="1"/>
  <c r="H1441" i="1" s="1"/>
  <c r="C1441" i="1"/>
  <c r="H1440" i="1"/>
  <c r="G1440" i="1"/>
  <c r="D1440" i="1"/>
  <c r="C1440" i="1"/>
  <c r="H1439" i="1"/>
  <c r="G1439" i="1"/>
  <c r="D1438" i="1"/>
  <c r="C1438" i="1"/>
  <c r="D1437" i="1"/>
  <c r="C1437" i="1"/>
  <c r="H1436" i="1"/>
  <c r="D1436" i="1"/>
  <c r="G1436" i="1" s="1"/>
  <c r="C1436" i="1"/>
  <c r="H1435" i="1"/>
  <c r="D1435" i="1"/>
  <c r="G1435" i="1" s="1"/>
  <c r="C1435" i="1"/>
  <c r="H1434" i="1"/>
  <c r="G1434" i="1"/>
  <c r="D1434" i="1"/>
  <c r="C1434" i="1"/>
  <c r="H1433" i="1"/>
  <c r="D1433" i="1"/>
  <c r="C1433" i="1"/>
  <c r="G1433" i="1" s="1"/>
  <c r="D1432" i="1"/>
  <c r="C1432" i="1"/>
  <c r="H1430" i="1"/>
  <c r="D1430" i="1"/>
  <c r="C1430" i="1"/>
  <c r="G1430" i="1" s="1"/>
  <c r="H1429" i="1"/>
  <c r="G1429" i="1"/>
  <c r="D1429" i="1"/>
  <c r="C1429" i="1"/>
  <c r="G1428" i="1"/>
  <c r="D1428" i="1"/>
  <c r="C1428" i="1"/>
  <c r="H1428" i="1" s="1"/>
  <c r="D1427" i="1"/>
  <c r="C1427" i="1"/>
  <c r="G1427" i="1" s="1"/>
  <c r="D1426" i="1"/>
  <c r="C1426" i="1"/>
  <c r="G1425" i="1"/>
  <c r="D1425" i="1"/>
  <c r="H1425" i="1" s="1"/>
  <c r="C1425" i="1"/>
  <c r="D1424" i="1"/>
  <c r="D1423" i="1"/>
  <c r="C1423" i="1"/>
  <c r="H1422" i="1"/>
  <c r="G1422" i="1"/>
  <c r="D1422" i="1"/>
  <c r="C1422" i="1"/>
  <c r="D1421" i="1"/>
  <c r="C1421" i="1"/>
  <c r="D1420" i="1"/>
  <c r="C1420" i="1"/>
  <c r="H1420" i="1" s="1"/>
  <c r="H1419" i="1"/>
  <c r="D1419" i="1"/>
  <c r="G1419" i="1" s="1"/>
  <c r="C1419" i="1"/>
  <c r="H1418" i="1"/>
  <c r="G1418" i="1"/>
  <c r="D1418" i="1"/>
  <c r="C1418" i="1"/>
  <c r="H1417" i="1"/>
  <c r="G1417" i="1"/>
  <c r="D1417" i="1"/>
  <c r="C1417" i="1"/>
  <c r="D1416" i="1"/>
  <c r="C1416" i="1"/>
  <c r="H1415" i="1"/>
  <c r="D1415" i="1"/>
  <c r="C1415" i="1"/>
  <c r="G1415" i="1" s="1"/>
  <c r="H1414" i="1"/>
  <c r="G1414" i="1"/>
  <c r="D1414" i="1"/>
  <c r="C1414" i="1"/>
  <c r="G1413" i="1"/>
  <c r="D1413" i="1"/>
  <c r="C1413" i="1"/>
  <c r="H1412" i="1"/>
  <c r="G1412" i="1"/>
  <c r="D1412" i="1"/>
  <c r="C1412" i="1"/>
  <c r="D1411" i="1"/>
  <c r="H1411" i="1" s="1"/>
  <c r="C1411" i="1"/>
  <c r="D1410" i="1"/>
  <c r="G1410" i="1" s="1"/>
  <c r="C1410" i="1"/>
  <c r="D1408" i="1"/>
  <c r="C1408" i="1"/>
  <c r="H1407" i="1"/>
  <c r="D1407" i="1"/>
  <c r="G1407" i="1" s="1"/>
  <c r="C1407" i="1"/>
  <c r="H1405" i="1"/>
  <c r="G1405" i="1"/>
  <c r="D1405" i="1"/>
  <c r="C1405" i="1"/>
  <c r="D1404" i="1"/>
  <c r="H1404" i="1" s="1"/>
  <c r="C1404" i="1"/>
  <c r="H1403" i="1"/>
  <c r="G1403" i="1"/>
  <c r="D1403" i="1"/>
  <c r="C1403" i="1"/>
  <c r="D1402" i="1"/>
  <c r="C1402" i="1"/>
  <c r="D1400" i="1"/>
  <c r="C1400" i="1"/>
  <c r="H1399" i="1"/>
  <c r="D1399" i="1"/>
  <c r="G1399" i="1" s="1"/>
  <c r="C1399" i="1"/>
  <c r="D1398" i="1"/>
  <c r="C1398" i="1"/>
  <c r="H1398" i="1" s="1"/>
  <c r="D1397" i="1"/>
  <c r="H1397" i="1" s="1"/>
  <c r="C1397" i="1"/>
  <c r="H1396" i="1"/>
  <c r="G1396" i="1"/>
  <c r="D1396" i="1"/>
  <c r="C1396" i="1"/>
  <c r="D1395" i="1"/>
  <c r="C1395" i="1"/>
  <c r="D1394" i="1"/>
  <c r="G1394" i="1" s="1"/>
  <c r="C1394" i="1"/>
  <c r="H1393" i="1"/>
  <c r="D1393" i="1"/>
  <c r="C1393" i="1"/>
  <c r="G1393" i="1" s="1"/>
  <c r="D1392" i="1"/>
  <c r="C1392" i="1"/>
  <c r="H1391" i="1"/>
  <c r="G1391" i="1"/>
  <c r="D1391" i="1"/>
  <c r="C1391" i="1"/>
  <c r="D1390" i="1"/>
  <c r="C1390" i="1"/>
  <c r="H1389" i="1"/>
  <c r="G1389" i="1"/>
  <c r="D1389" i="1"/>
  <c r="C1389" i="1"/>
  <c r="H1388" i="1"/>
  <c r="G1388" i="1"/>
  <c r="D1388" i="1"/>
  <c r="C1388" i="1"/>
  <c r="D1387" i="1"/>
  <c r="C1387" i="1"/>
  <c r="H1387" i="1" s="1"/>
  <c r="H1386" i="1"/>
  <c r="G1386" i="1"/>
  <c r="D1386" i="1"/>
  <c r="C1386" i="1"/>
  <c r="D1385" i="1"/>
  <c r="C1385" i="1"/>
  <c r="D1384" i="1"/>
  <c r="C1384" i="1"/>
  <c r="H1383" i="1"/>
  <c r="G1383" i="1"/>
  <c r="D1383" i="1"/>
  <c r="C1383" i="1"/>
  <c r="D1382" i="1"/>
  <c r="C1382" i="1"/>
  <c r="H1382" i="1" s="1"/>
  <c r="H1381" i="1"/>
  <c r="G1381" i="1"/>
  <c r="D1381" i="1"/>
  <c r="C1381" i="1"/>
  <c r="D1380" i="1"/>
  <c r="C1380" i="1"/>
  <c r="G1379" i="1"/>
  <c r="D1379" i="1"/>
  <c r="H1379" i="1" s="1"/>
  <c r="C1379" i="1"/>
  <c r="D1378" i="1"/>
  <c r="C1378" i="1"/>
  <c r="H1378" i="1" s="1"/>
  <c r="D1377" i="1"/>
  <c r="H1377" i="1" s="1"/>
  <c r="C1377" i="1"/>
  <c r="H1376" i="1"/>
  <c r="G1376" i="1"/>
  <c r="D1376" i="1"/>
  <c r="C1376" i="1"/>
  <c r="D1375" i="1"/>
  <c r="C1375" i="1"/>
  <c r="G1374" i="1"/>
  <c r="D1374" i="1"/>
  <c r="H1374" i="1" s="1"/>
  <c r="C1374" i="1"/>
  <c r="H1373" i="1"/>
  <c r="G1373" i="1"/>
  <c r="D1373" i="1"/>
  <c r="C1373" i="1"/>
  <c r="D1372" i="1"/>
  <c r="C1372" i="1"/>
  <c r="H1372" i="1" s="1"/>
  <c r="H1371" i="1"/>
  <c r="G1371" i="1"/>
  <c r="D1371" i="1"/>
  <c r="C1371" i="1"/>
  <c r="D1370" i="1"/>
  <c r="C1370" i="1"/>
  <c r="H1370" i="1" s="1"/>
  <c r="D1369" i="1"/>
  <c r="H1369" i="1" s="1"/>
  <c r="C1369" i="1"/>
  <c r="D1368" i="1"/>
  <c r="C1368" i="1"/>
  <c r="H1368" i="1" s="1"/>
  <c r="D1367" i="1"/>
  <c r="G1367" i="1" s="1"/>
  <c r="C1367" i="1"/>
  <c r="H1366" i="1"/>
  <c r="G1366" i="1"/>
  <c r="D1366" i="1"/>
  <c r="C1366" i="1"/>
  <c r="G1365" i="1"/>
  <c r="D1365" i="1"/>
  <c r="C1365" i="1"/>
  <c r="H1365" i="1" s="1"/>
  <c r="G1364" i="1"/>
  <c r="D1364" i="1"/>
  <c r="H1364" i="1" s="1"/>
  <c r="C1364" i="1"/>
  <c r="D1363" i="1"/>
  <c r="C1363" i="1"/>
  <c r="G1362" i="1"/>
  <c r="D1362" i="1"/>
  <c r="H1362" i="1" s="1"/>
  <c r="C1362" i="1"/>
  <c r="H1361" i="1"/>
  <c r="G1361" i="1"/>
  <c r="D1361" i="1"/>
  <c r="C1361" i="1"/>
  <c r="G1360" i="1"/>
  <c r="D1360" i="1"/>
  <c r="C1360" i="1"/>
  <c r="H1360" i="1" s="1"/>
  <c r="D1359" i="1"/>
  <c r="C1359" i="1"/>
  <c r="H1358" i="1"/>
  <c r="D1358" i="1"/>
  <c r="C1358" i="1"/>
  <c r="G1358" i="1" s="1"/>
  <c r="D1357" i="1"/>
  <c r="C1357" i="1"/>
  <c r="G1357" i="1" s="1"/>
  <c r="H1356" i="1"/>
  <c r="G1356" i="1"/>
  <c r="D1356" i="1"/>
  <c r="C1356" i="1"/>
  <c r="D1355" i="1"/>
  <c r="C1355" i="1"/>
  <c r="G1354" i="1"/>
  <c r="D1354" i="1"/>
  <c r="H1354" i="1" s="1"/>
  <c r="C1354" i="1"/>
  <c r="H1353" i="1"/>
  <c r="D1353" i="1"/>
  <c r="G1353" i="1" s="1"/>
  <c r="C1353" i="1"/>
  <c r="D1352" i="1"/>
  <c r="C1352" i="1"/>
  <c r="H1351" i="1"/>
  <c r="G1351" i="1"/>
  <c r="D1351" i="1"/>
  <c r="C1351" i="1"/>
  <c r="D1350" i="1"/>
  <c r="C1350" i="1"/>
  <c r="H1349" i="1"/>
  <c r="D1349" i="1"/>
  <c r="G1349" i="1" s="1"/>
  <c r="C1349" i="1"/>
  <c r="H1348" i="1"/>
  <c r="D1348" i="1"/>
  <c r="C1348" i="1"/>
  <c r="G1348" i="1" s="1"/>
  <c r="H1347" i="1"/>
  <c r="D1347" i="1"/>
  <c r="C1347" i="1"/>
  <c r="G1347" i="1" s="1"/>
  <c r="H1346" i="1"/>
  <c r="G1346" i="1"/>
  <c r="D1346" i="1"/>
  <c r="C1346" i="1"/>
  <c r="D1345" i="1"/>
  <c r="C1345" i="1"/>
  <c r="H1345" i="1" s="1"/>
  <c r="H1344" i="1"/>
  <c r="G1344" i="1"/>
  <c r="D1344" i="1"/>
  <c r="C1344" i="1"/>
  <c r="D1343" i="1"/>
  <c r="C1343" i="1"/>
  <c r="H1342" i="1"/>
  <c r="G1342" i="1"/>
  <c r="D1342" i="1"/>
  <c r="C1342" i="1"/>
  <c r="H1341" i="1"/>
  <c r="G1341" i="1"/>
  <c r="D1341" i="1"/>
  <c r="C1341" i="1"/>
  <c r="G1340" i="1"/>
  <c r="D1340" i="1"/>
  <c r="C1340" i="1"/>
  <c r="H1340" i="1" s="1"/>
  <c r="D1339" i="1"/>
  <c r="C1339" i="1"/>
  <c r="D1338" i="1"/>
  <c r="C1338" i="1"/>
  <c r="D1337" i="1"/>
  <c r="C1337" i="1"/>
  <c r="H1336" i="1"/>
  <c r="G1336" i="1"/>
  <c r="D1336" i="1"/>
  <c r="C1336" i="1"/>
  <c r="D1335" i="1"/>
  <c r="C1335" i="1"/>
  <c r="H1335" i="1" s="1"/>
  <c r="H1334" i="1"/>
  <c r="D1334" i="1"/>
  <c r="G1334" i="1" s="1"/>
  <c r="C1334" i="1"/>
  <c r="D1333" i="1"/>
  <c r="C1333" i="1"/>
  <c r="D1332" i="1"/>
  <c r="C1332" i="1"/>
  <c r="H1331" i="1"/>
  <c r="G1331" i="1"/>
  <c r="D1331" i="1"/>
  <c r="C1331" i="1"/>
  <c r="G1330" i="1"/>
  <c r="D1330" i="1"/>
  <c r="C1330" i="1"/>
  <c r="H1330" i="1" s="1"/>
  <c r="G1329" i="1"/>
  <c r="D1329" i="1"/>
  <c r="H1329" i="1" s="1"/>
  <c r="C1329" i="1"/>
  <c r="H1328" i="1"/>
  <c r="D1328" i="1"/>
  <c r="C1328" i="1"/>
  <c r="G1328" i="1" s="1"/>
  <c r="D1327" i="1"/>
  <c r="C1327" i="1"/>
  <c r="H1326" i="1"/>
  <c r="G1326" i="1"/>
  <c r="D1326" i="1"/>
  <c r="C1326" i="1"/>
  <c r="G1325" i="1"/>
  <c r="D1325" i="1"/>
  <c r="C1325" i="1"/>
  <c r="H1325" i="1" s="1"/>
  <c r="D1324" i="1"/>
  <c r="H1324" i="1" s="1"/>
  <c r="C1324" i="1"/>
  <c r="H1323" i="1"/>
  <c r="G1323" i="1"/>
  <c r="D1323" i="1"/>
  <c r="C1323" i="1"/>
  <c r="G1322" i="1"/>
  <c r="D1322" i="1"/>
  <c r="C1322" i="1"/>
  <c r="H1322" i="1" s="1"/>
  <c r="H1321" i="1"/>
  <c r="G1321" i="1"/>
  <c r="D1321" i="1"/>
  <c r="C1321" i="1"/>
  <c r="D1320" i="1"/>
  <c r="C1320" i="1"/>
  <c r="H1320" i="1" s="1"/>
  <c r="H1319" i="1"/>
  <c r="G1319" i="1"/>
  <c r="D1319" i="1"/>
  <c r="C1319" i="1"/>
  <c r="G1318" i="1"/>
  <c r="D1318" i="1"/>
  <c r="H1318" i="1" s="1"/>
  <c r="C1318" i="1"/>
  <c r="D1317" i="1"/>
  <c r="C1317" i="1"/>
  <c r="H1316" i="1"/>
  <c r="G1316" i="1"/>
  <c r="D1316" i="1"/>
  <c r="C1316" i="1"/>
  <c r="D1315" i="1"/>
  <c r="C1315" i="1"/>
  <c r="H1315" i="1" s="1"/>
  <c r="D1314" i="1"/>
  <c r="H1314" i="1" s="1"/>
  <c r="C1314" i="1"/>
  <c r="H1313" i="1"/>
  <c r="D1313" i="1"/>
  <c r="C1313" i="1"/>
  <c r="G1313" i="1" s="1"/>
  <c r="D1312" i="1"/>
  <c r="C1312" i="1"/>
  <c r="H1311" i="1"/>
  <c r="G1311" i="1"/>
  <c r="D1311" i="1"/>
  <c r="C1311" i="1"/>
  <c r="G1310" i="1"/>
  <c r="D1310" i="1"/>
  <c r="C1310" i="1"/>
  <c r="H1310" i="1" s="1"/>
  <c r="D1309" i="1"/>
  <c r="H1309" i="1" s="1"/>
  <c r="C1309" i="1"/>
  <c r="H1308" i="1"/>
  <c r="G1308" i="1"/>
  <c r="D1308" i="1"/>
  <c r="C1308" i="1"/>
  <c r="H1307" i="1"/>
  <c r="D1307" i="1"/>
  <c r="C1307" i="1"/>
  <c r="G1307" i="1" s="1"/>
  <c r="D1306" i="1"/>
  <c r="C1306" i="1"/>
  <c r="D1305" i="1"/>
  <c r="C1305" i="1"/>
  <c r="H1304" i="1"/>
  <c r="D1304" i="1"/>
  <c r="G1304" i="1" s="1"/>
  <c r="C1304" i="1"/>
  <c r="D1303" i="1"/>
  <c r="C1303" i="1"/>
  <c r="H1302" i="1"/>
  <c r="G1302" i="1"/>
  <c r="D1302" i="1"/>
  <c r="C1302" i="1"/>
  <c r="D1301" i="1"/>
  <c r="D1299" i="1"/>
  <c r="H1299" i="1" s="1"/>
  <c r="C1299" i="1"/>
  <c r="D1298" i="1"/>
  <c r="G1298" i="1" s="1"/>
  <c r="C1298" i="1"/>
  <c r="D1297" i="1"/>
  <c r="C1297" i="1"/>
  <c r="H1297" i="1" s="1"/>
  <c r="H1296" i="1"/>
  <c r="G1296" i="1"/>
  <c r="D1296" i="1"/>
  <c r="C1296" i="1"/>
  <c r="G1294" i="1"/>
  <c r="D1294" i="1"/>
  <c r="H1294" i="1" s="1"/>
  <c r="C1294" i="1"/>
  <c r="D1293" i="1"/>
  <c r="C1293" i="1"/>
  <c r="H1293" i="1" s="1"/>
  <c r="D1292" i="1"/>
  <c r="C1292" i="1"/>
  <c r="H1291" i="1"/>
  <c r="G1291" i="1"/>
  <c r="D1291" i="1"/>
  <c r="C1291" i="1"/>
  <c r="D1290" i="1"/>
  <c r="C1290" i="1"/>
  <c r="G1289" i="1"/>
  <c r="D1289" i="1"/>
  <c r="H1289" i="1" s="1"/>
  <c r="C1289" i="1"/>
  <c r="D1288" i="1"/>
  <c r="C1288" i="1"/>
  <c r="D1287" i="1"/>
  <c r="C1287" i="1"/>
  <c r="H1287" i="1" s="1"/>
  <c r="H1286" i="1"/>
  <c r="G1286" i="1"/>
  <c r="D1286" i="1"/>
  <c r="C1286" i="1"/>
  <c r="H1285" i="1"/>
  <c r="D1285" i="1"/>
  <c r="C1285" i="1"/>
  <c r="G1285" i="1" s="1"/>
  <c r="D1284" i="1"/>
  <c r="H1284" i="1" s="1"/>
  <c r="C1284" i="1"/>
  <c r="D1283" i="1"/>
  <c r="C1283" i="1"/>
  <c r="H1283" i="1" s="1"/>
  <c r="D1282" i="1"/>
  <c r="C1282" i="1"/>
  <c r="G1282" i="1" s="1"/>
  <c r="C1281" i="1"/>
  <c r="D1280" i="1"/>
  <c r="H1280" i="1" s="1"/>
  <c r="C1280" i="1"/>
  <c r="D1279" i="1"/>
  <c r="G1279" i="1" s="1"/>
  <c r="C1279" i="1"/>
  <c r="C1278" i="1"/>
  <c r="D1277" i="1"/>
  <c r="C1277" i="1"/>
  <c r="H1276" i="1"/>
  <c r="G1276" i="1"/>
  <c r="D1276" i="1"/>
  <c r="C1276" i="1"/>
  <c r="D1275" i="1"/>
  <c r="H1275" i="1" s="1"/>
  <c r="C1275" i="1"/>
  <c r="D1274" i="1"/>
  <c r="G1274" i="1" s="1"/>
  <c r="C1274" i="1"/>
  <c r="H1273" i="1"/>
  <c r="D1273" i="1"/>
  <c r="G1273" i="1" s="1"/>
  <c r="C1273" i="1"/>
  <c r="D1272" i="1"/>
  <c r="C1272" i="1"/>
  <c r="H1271" i="1"/>
  <c r="G1271" i="1"/>
  <c r="D1271" i="1"/>
  <c r="C1271" i="1"/>
  <c r="H1270" i="1"/>
  <c r="G1270" i="1"/>
  <c r="D1270" i="1"/>
  <c r="C1270" i="1"/>
  <c r="H1269" i="1"/>
  <c r="D1269" i="1"/>
  <c r="G1269" i="1" s="1"/>
  <c r="C1269" i="1"/>
  <c r="D1268" i="1"/>
  <c r="C1268" i="1"/>
  <c r="H1268" i="1" s="1"/>
  <c r="D1267" i="1"/>
  <c r="C1267" i="1"/>
  <c r="D1266" i="1"/>
  <c r="C1266" i="1"/>
  <c r="D1265" i="1"/>
  <c r="C1265" i="1"/>
  <c r="D1263" i="1"/>
  <c r="C1263" i="1"/>
  <c r="D1262" i="1"/>
  <c r="C1262" i="1"/>
  <c r="G1262" i="1" s="1"/>
  <c r="D1261" i="1"/>
  <c r="C1261" i="1"/>
  <c r="D1258" i="1"/>
  <c r="C1258" i="1"/>
  <c r="D1257" i="1"/>
  <c r="C1257" i="1"/>
  <c r="G1256" i="1"/>
  <c r="D1256" i="1"/>
  <c r="H1256" i="1" s="1"/>
  <c r="C1256" i="1"/>
  <c r="H1254" i="1"/>
  <c r="G1254" i="1"/>
  <c r="D1254" i="1"/>
  <c r="C1254" i="1"/>
  <c r="D1253" i="1"/>
  <c r="C1253" i="1"/>
  <c r="H1253" i="1" s="1"/>
  <c r="C1252" i="1"/>
  <c r="D1251" i="1"/>
  <c r="C1251" i="1"/>
  <c r="D1250" i="1"/>
  <c r="C1250" i="1"/>
  <c r="D1249" i="1"/>
  <c r="G1249" i="1" s="1"/>
  <c r="C1249" i="1"/>
  <c r="H1248" i="1"/>
  <c r="D1248" i="1"/>
  <c r="C1248" i="1"/>
  <c r="D1247" i="1"/>
  <c r="C1247" i="1"/>
  <c r="H1247" i="1" s="1"/>
  <c r="H1246" i="1"/>
  <c r="D1246" i="1"/>
  <c r="G1246" i="1" s="1"/>
  <c r="C1246" i="1"/>
  <c r="D1245" i="1"/>
  <c r="C1245" i="1"/>
  <c r="G1244" i="1"/>
  <c r="D1244" i="1"/>
  <c r="H1244" i="1" s="1"/>
  <c r="C1244" i="1"/>
  <c r="H1243" i="1"/>
  <c r="G1243" i="1"/>
  <c r="D1243" i="1"/>
  <c r="C1243" i="1"/>
  <c r="G1242" i="1"/>
  <c r="D1242" i="1"/>
  <c r="C1242" i="1"/>
  <c r="G1241" i="1"/>
  <c r="D1241" i="1"/>
  <c r="H1241" i="1" s="1"/>
  <c r="C1241" i="1"/>
  <c r="D1240" i="1"/>
  <c r="C1240" i="1"/>
  <c r="D1239" i="1"/>
  <c r="H1239" i="1" s="1"/>
  <c r="C1239" i="1"/>
  <c r="H1238" i="1"/>
  <c r="D1238" i="1"/>
  <c r="G1238" i="1" s="1"/>
  <c r="C1238" i="1"/>
  <c r="D1237" i="1"/>
  <c r="C1237" i="1"/>
  <c r="G1237" i="1" s="1"/>
  <c r="H1236" i="1"/>
  <c r="G1236" i="1"/>
  <c r="D1236" i="1"/>
  <c r="C1236" i="1"/>
  <c r="H1235" i="1"/>
  <c r="D1235" i="1"/>
  <c r="C1235" i="1"/>
  <c r="G1235" i="1" s="1"/>
  <c r="D1234" i="1"/>
  <c r="H1234" i="1" s="1"/>
  <c r="C1234" i="1"/>
  <c r="D1233" i="1"/>
  <c r="C1233" i="1"/>
  <c r="G1232" i="1"/>
  <c r="D1232" i="1"/>
  <c r="C1232" i="1"/>
  <c r="H1232" i="1" s="1"/>
  <c r="D1231" i="1"/>
  <c r="H1231" i="1" s="1"/>
  <c r="C1231" i="1"/>
  <c r="D1230" i="1"/>
  <c r="C1230" i="1"/>
  <c r="G1230" i="1" s="1"/>
  <c r="G1229" i="1"/>
  <c r="D1229" i="1"/>
  <c r="H1229" i="1" s="1"/>
  <c r="C1229" i="1"/>
  <c r="H1228" i="1"/>
  <c r="D1228" i="1"/>
  <c r="C1228" i="1"/>
  <c r="G1228" i="1" s="1"/>
  <c r="D1227" i="1"/>
  <c r="H1227" i="1" s="1"/>
  <c r="C1227" i="1"/>
  <c r="G1227" i="1" s="1"/>
  <c r="H1226" i="1"/>
  <c r="D1226" i="1"/>
  <c r="G1226" i="1" s="1"/>
  <c r="C1226" i="1"/>
  <c r="H1225" i="1"/>
  <c r="D1225" i="1"/>
  <c r="C1225" i="1"/>
  <c r="H1224" i="1"/>
  <c r="G1224" i="1"/>
  <c r="D1224" i="1"/>
  <c r="C1224" i="1"/>
  <c r="C1223" i="1"/>
  <c r="H1222" i="1"/>
  <c r="D1222" i="1"/>
  <c r="C1222" i="1"/>
  <c r="G1222" i="1" s="1"/>
  <c r="D1221" i="1"/>
  <c r="H1221" i="1" s="1"/>
  <c r="C1221" i="1"/>
  <c r="D1220" i="1"/>
  <c r="C1220" i="1"/>
  <c r="D1219" i="1"/>
  <c r="H1219" i="1" s="1"/>
  <c r="C1219" i="1"/>
  <c r="D1218" i="1"/>
  <c r="C1218" i="1"/>
  <c r="D1217" i="1"/>
  <c r="G1217" i="1" s="1"/>
  <c r="C1217" i="1"/>
  <c r="D1216" i="1"/>
  <c r="G1216" i="1" s="1"/>
  <c r="C1216" i="1"/>
  <c r="D1215" i="1"/>
  <c r="C1215" i="1"/>
  <c r="G1215" i="1" s="1"/>
  <c r="D1214" i="1"/>
  <c r="C1214" i="1"/>
  <c r="H1213" i="1"/>
  <c r="G1213" i="1"/>
  <c r="D1213" i="1"/>
  <c r="C1213" i="1"/>
  <c r="D1212" i="1"/>
  <c r="C1212" i="1"/>
  <c r="G1211" i="1"/>
  <c r="D1211" i="1"/>
  <c r="H1211" i="1" s="1"/>
  <c r="C1211" i="1"/>
  <c r="D1210" i="1"/>
  <c r="C1210" i="1"/>
  <c r="G1210" i="1" s="1"/>
  <c r="G1209" i="1"/>
  <c r="D1209" i="1"/>
  <c r="H1209" i="1" s="1"/>
  <c r="C1209" i="1"/>
  <c r="D1208" i="1"/>
  <c r="G1208" i="1" s="1"/>
  <c r="C1208" i="1"/>
  <c r="H1206" i="1"/>
  <c r="D1206" i="1"/>
  <c r="G1206" i="1" s="1"/>
  <c r="C1206" i="1"/>
  <c r="D1205" i="1"/>
  <c r="C1205" i="1"/>
  <c r="H1204" i="1"/>
  <c r="G1204" i="1"/>
  <c r="D1204" i="1"/>
  <c r="C1204" i="1"/>
  <c r="H1203" i="1"/>
  <c r="G1203" i="1"/>
  <c r="D1203" i="1"/>
  <c r="C1203" i="1"/>
  <c r="H1202" i="1"/>
  <c r="G1202" i="1"/>
  <c r="D1202" i="1"/>
  <c r="C1202" i="1"/>
  <c r="H1201" i="1"/>
  <c r="G1201" i="1"/>
  <c r="D1201" i="1"/>
  <c r="C1201" i="1"/>
  <c r="D1200" i="1"/>
  <c r="C1200" i="1"/>
  <c r="D1199" i="1"/>
  <c r="G1199" i="1" s="1"/>
  <c r="C1199" i="1"/>
  <c r="H1198" i="1"/>
  <c r="D1198" i="1"/>
  <c r="G1198" i="1" s="1"/>
  <c r="C1198" i="1"/>
  <c r="H1197" i="1"/>
  <c r="D1197" i="1"/>
  <c r="C1197" i="1"/>
  <c r="G1197" i="1" s="1"/>
  <c r="D1196" i="1"/>
  <c r="H1196" i="1" s="1"/>
  <c r="C1196" i="1"/>
  <c r="D1195" i="1"/>
  <c r="C1195" i="1"/>
  <c r="D1194" i="1"/>
  <c r="H1194" i="1" s="1"/>
  <c r="C1194" i="1"/>
  <c r="D1193" i="1"/>
  <c r="G1193" i="1" s="1"/>
  <c r="C1193" i="1"/>
  <c r="D1192" i="1"/>
  <c r="C1192" i="1"/>
  <c r="H1192" i="1" s="1"/>
  <c r="H1191" i="1"/>
  <c r="D1191" i="1"/>
  <c r="C1191" i="1"/>
  <c r="G1191" i="1" s="1"/>
  <c r="D1190" i="1"/>
  <c r="D1189" i="1"/>
  <c r="C1189" i="1"/>
  <c r="H1189" i="1" s="1"/>
  <c r="D1188" i="1"/>
  <c r="C1188" i="1"/>
  <c r="D1187" i="1"/>
  <c r="G1187" i="1" s="1"/>
  <c r="C1187" i="1"/>
  <c r="D1186" i="1"/>
  <c r="G1186" i="1" s="1"/>
  <c r="C1186" i="1"/>
  <c r="D1185" i="1"/>
  <c r="C1185" i="1"/>
  <c r="G1185" i="1" s="1"/>
  <c r="D1184" i="1"/>
  <c r="C1184" i="1"/>
  <c r="H1184" i="1" s="1"/>
  <c r="H1183" i="1"/>
  <c r="D1183" i="1"/>
  <c r="G1183" i="1" s="1"/>
  <c r="C1183" i="1"/>
  <c r="D1182" i="1"/>
  <c r="D1179" i="1"/>
  <c r="C1179" i="1"/>
  <c r="G1179" i="1" s="1"/>
  <c r="H1178" i="1"/>
  <c r="D1178" i="1"/>
  <c r="C1178" i="1"/>
  <c r="G1178" i="1" s="1"/>
  <c r="D1177" i="1"/>
  <c r="G1177" i="1" s="1"/>
  <c r="C1177" i="1"/>
  <c r="D1176" i="1"/>
  <c r="C1176" i="1"/>
  <c r="H1176" i="1" s="1"/>
  <c r="D1175" i="1"/>
  <c r="C1175" i="1"/>
  <c r="G1175" i="1" s="1"/>
  <c r="G1174" i="1"/>
  <c r="D1174" i="1"/>
  <c r="C1174" i="1"/>
  <c r="H1174" i="1" s="1"/>
  <c r="D1173" i="1"/>
  <c r="C1173" i="1"/>
  <c r="D1172" i="1"/>
  <c r="C1172" i="1"/>
  <c r="D1171" i="1"/>
  <c r="H1171" i="1" s="1"/>
  <c r="C1171" i="1"/>
  <c r="D1170" i="1"/>
  <c r="C1170" i="1"/>
  <c r="D1169" i="1"/>
  <c r="H1169" i="1" s="1"/>
  <c r="C1169" i="1"/>
  <c r="G1169" i="1" s="1"/>
  <c r="H1168" i="1"/>
  <c r="D1168" i="1"/>
  <c r="C1168" i="1"/>
  <c r="G1168" i="1" s="1"/>
  <c r="D1167" i="1"/>
  <c r="C1167" i="1"/>
  <c r="H1167" i="1" s="1"/>
  <c r="D1166" i="1"/>
  <c r="C1166" i="1"/>
  <c r="H1166" i="1" s="1"/>
  <c r="D1165" i="1"/>
  <c r="H1165" i="1" s="1"/>
  <c r="C1165" i="1"/>
  <c r="D1164" i="1"/>
  <c r="C1164" i="1"/>
  <c r="H1164" i="1" s="1"/>
  <c r="G1163" i="1"/>
  <c r="D1163" i="1"/>
  <c r="C1163" i="1"/>
  <c r="D1162" i="1"/>
  <c r="C1162" i="1"/>
  <c r="D1161" i="1"/>
  <c r="C1161" i="1"/>
  <c r="H1160" i="1"/>
  <c r="D1160" i="1"/>
  <c r="C1160" i="1"/>
  <c r="G1159" i="1"/>
  <c r="D1159" i="1"/>
  <c r="H1159" i="1" s="1"/>
  <c r="C1159" i="1"/>
  <c r="D1158" i="1"/>
  <c r="C1158" i="1"/>
  <c r="H1157" i="1"/>
  <c r="D1157" i="1"/>
  <c r="C1157" i="1"/>
  <c r="G1157" i="1" s="1"/>
  <c r="H1156" i="1"/>
  <c r="D1156" i="1"/>
  <c r="C1156" i="1"/>
  <c r="G1156" i="1" s="1"/>
  <c r="D1155" i="1"/>
  <c r="C1155" i="1"/>
  <c r="H1154" i="1"/>
  <c r="G1154" i="1"/>
  <c r="D1154" i="1"/>
  <c r="C1154" i="1"/>
  <c r="G1153" i="1"/>
  <c r="D1153" i="1"/>
  <c r="C1153" i="1"/>
  <c r="H1153" i="1" s="1"/>
  <c r="D1151" i="1"/>
  <c r="C1151" i="1"/>
  <c r="D1150" i="1"/>
  <c r="C1150" i="1"/>
  <c r="H1149" i="1"/>
  <c r="D1149" i="1"/>
  <c r="C1149" i="1"/>
  <c r="G1149" i="1" s="1"/>
  <c r="D1148" i="1"/>
  <c r="H1148" i="1" s="1"/>
  <c r="C1148" i="1"/>
  <c r="G1148" i="1" s="1"/>
  <c r="D1147" i="1"/>
  <c r="H1147" i="1" s="1"/>
  <c r="C1147" i="1"/>
  <c r="H1146" i="1"/>
  <c r="D1146" i="1"/>
  <c r="C1146" i="1"/>
  <c r="G1146" i="1" s="1"/>
  <c r="D1145" i="1"/>
  <c r="C1145" i="1"/>
  <c r="G1145" i="1" s="1"/>
  <c r="D1144" i="1"/>
  <c r="C1144" i="1"/>
  <c r="D1143" i="1"/>
  <c r="C1143" i="1"/>
  <c r="H1143" i="1" s="1"/>
  <c r="D1142" i="1"/>
  <c r="C1142" i="1"/>
  <c r="H1141" i="1"/>
  <c r="G1141" i="1"/>
  <c r="D1141" i="1"/>
  <c r="C1141" i="1"/>
  <c r="D1140" i="1"/>
  <c r="D1139" i="1"/>
  <c r="C1139" i="1"/>
  <c r="G1139" i="1" s="1"/>
  <c r="H1138" i="1"/>
  <c r="D1138" i="1"/>
  <c r="G1138" i="1" s="1"/>
  <c r="C1138" i="1"/>
  <c r="H1137" i="1"/>
  <c r="D1137" i="1"/>
  <c r="C1137" i="1"/>
  <c r="G1137" i="1" s="1"/>
  <c r="D1136" i="1"/>
  <c r="C1136" i="1"/>
  <c r="H1135" i="1"/>
  <c r="D1135" i="1"/>
  <c r="C1135" i="1"/>
  <c r="G1135" i="1" s="1"/>
  <c r="D1134" i="1"/>
  <c r="C1134" i="1"/>
  <c r="H1134" i="1" s="1"/>
  <c r="D1133" i="1"/>
  <c r="C1133" i="1"/>
  <c r="H1133" i="1" s="1"/>
  <c r="G1132" i="1"/>
  <c r="C1132" i="1"/>
  <c r="H1132" i="1" s="1"/>
  <c r="H1131" i="1"/>
  <c r="D1131" i="1"/>
  <c r="G1131" i="1" s="1"/>
  <c r="C1131" i="1"/>
  <c r="D1130" i="1"/>
  <c r="C1130" i="1"/>
  <c r="G1130" i="1" s="1"/>
  <c r="H1129" i="1"/>
  <c r="D1129" i="1"/>
  <c r="C1129" i="1"/>
  <c r="G1129" i="1" s="1"/>
  <c r="D1128" i="1"/>
  <c r="C1128" i="1"/>
  <c r="H1128" i="1" s="1"/>
  <c r="D1127" i="1"/>
  <c r="H1127" i="1" s="1"/>
  <c r="C1127" i="1"/>
  <c r="D1126" i="1"/>
  <c r="C1126" i="1"/>
  <c r="H1126" i="1" s="1"/>
  <c r="D1125" i="1"/>
  <c r="C1125" i="1"/>
  <c r="G1125" i="1" s="1"/>
  <c r="D1124" i="1"/>
  <c r="H1123" i="1"/>
  <c r="G1123" i="1"/>
  <c r="D1123" i="1"/>
  <c r="C1123" i="1"/>
  <c r="D1122" i="1"/>
  <c r="C1122" i="1"/>
  <c r="D1121" i="1"/>
  <c r="C1121" i="1"/>
  <c r="D1120" i="1"/>
  <c r="H1120" i="1" s="1"/>
  <c r="C1120" i="1"/>
  <c r="H1119" i="1"/>
  <c r="D1119" i="1"/>
  <c r="C1119" i="1"/>
  <c r="G1119" i="1" s="1"/>
  <c r="H1118" i="1"/>
  <c r="D1118" i="1"/>
  <c r="C1118" i="1"/>
  <c r="G1118" i="1" s="1"/>
  <c r="H1117" i="1"/>
  <c r="G1117" i="1"/>
  <c r="D1117" i="1"/>
  <c r="C1117" i="1"/>
  <c r="D1116" i="1"/>
  <c r="C1116" i="1"/>
  <c r="D1115" i="1"/>
  <c r="C1115" i="1"/>
  <c r="H1114" i="1"/>
  <c r="G1114" i="1"/>
  <c r="D1114" i="1"/>
  <c r="C1114" i="1"/>
  <c r="H1113" i="1"/>
  <c r="G1113" i="1"/>
  <c r="D1113" i="1"/>
  <c r="C1113" i="1"/>
  <c r="D1112" i="1"/>
  <c r="H1112" i="1" s="1"/>
  <c r="C1112" i="1"/>
  <c r="D1111" i="1"/>
  <c r="C1111" i="1"/>
  <c r="D1110" i="1"/>
  <c r="C1110" i="1"/>
  <c r="D1109" i="1"/>
  <c r="C1109" i="1"/>
  <c r="G1109" i="1" s="1"/>
  <c r="H1108" i="1"/>
  <c r="G1108" i="1"/>
  <c r="D1108" i="1"/>
  <c r="C1108" i="1"/>
  <c r="D1107" i="1"/>
  <c r="H1107" i="1" s="1"/>
  <c r="C1107" i="1"/>
  <c r="H1106" i="1"/>
  <c r="D1106" i="1"/>
  <c r="C1106" i="1"/>
  <c r="D1105" i="1"/>
  <c r="C1105" i="1"/>
  <c r="D1104" i="1"/>
  <c r="C1104" i="1"/>
  <c r="D1103" i="1"/>
  <c r="C1103" i="1"/>
  <c r="H1103" i="1" s="1"/>
  <c r="D1102" i="1"/>
  <c r="C1102" i="1"/>
  <c r="D1101" i="1"/>
  <c r="C1101" i="1"/>
  <c r="D1100" i="1"/>
  <c r="C1100" i="1"/>
  <c r="D1099" i="1"/>
  <c r="C1099" i="1"/>
  <c r="H1099" i="1" s="1"/>
  <c r="D1098" i="1"/>
  <c r="G1098" i="1" s="1"/>
  <c r="C1098" i="1"/>
  <c r="H1097" i="1"/>
  <c r="D1097" i="1"/>
  <c r="C1097" i="1"/>
  <c r="G1097" i="1" s="1"/>
  <c r="H1096" i="1"/>
  <c r="D1096" i="1"/>
  <c r="G1096" i="1" s="1"/>
  <c r="C1096" i="1"/>
  <c r="D1095" i="1"/>
  <c r="C1095" i="1"/>
  <c r="D1094" i="1"/>
  <c r="C1094" i="1"/>
  <c r="D1093" i="1"/>
  <c r="C1093" i="1"/>
  <c r="H1093" i="1" s="1"/>
  <c r="D1092" i="1"/>
  <c r="C1092" i="1"/>
  <c r="D1091" i="1"/>
  <c r="C1091" i="1"/>
  <c r="D1090" i="1"/>
  <c r="C1090" i="1"/>
  <c r="H1089" i="1"/>
  <c r="G1089" i="1"/>
  <c r="D1089" i="1"/>
  <c r="C1089" i="1"/>
  <c r="D1088" i="1"/>
  <c r="C1088" i="1"/>
  <c r="C1087" i="1"/>
  <c r="H1087" i="1" s="1"/>
  <c r="D1086" i="1"/>
  <c r="C1086" i="1"/>
  <c r="D1085" i="1"/>
  <c r="C1085" i="1"/>
  <c r="D1084" i="1"/>
  <c r="C1084" i="1"/>
  <c r="H1083" i="1"/>
  <c r="D1083" i="1"/>
  <c r="C1083" i="1"/>
  <c r="G1083" i="1" s="1"/>
  <c r="H1082" i="1"/>
  <c r="D1082" i="1"/>
  <c r="C1082" i="1"/>
  <c r="G1082" i="1" s="1"/>
  <c r="H1081" i="1"/>
  <c r="D1081" i="1"/>
  <c r="C1081" i="1"/>
  <c r="G1081" i="1" s="1"/>
  <c r="D1080" i="1"/>
  <c r="C1080" i="1"/>
  <c r="G1079" i="1"/>
  <c r="D1079" i="1"/>
  <c r="C1079" i="1"/>
  <c r="H1078" i="1"/>
  <c r="G1078" i="1"/>
  <c r="D1078" i="1"/>
  <c r="C1078" i="1"/>
  <c r="G1077" i="1"/>
  <c r="D1077" i="1"/>
  <c r="C1077" i="1"/>
  <c r="H1077" i="1" s="1"/>
  <c r="D1076" i="1"/>
  <c r="G1073" i="1"/>
  <c r="D1073" i="1"/>
  <c r="H1073" i="1" s="1"/>
  <c r="C1073" i="1"/>
  <c r="H1072" i="1"/>
  <c r="D1072" i="1"/>
  <c r="C1072" i="1"/>
  <c r="G1072" i="1" s="1"/>
  <c r="D1071" i="1"/>
  <c r="C1071" i="1"/>
  <c r="D1070" i="1"/>
  <c r="C1070" i="1"/>
  <c r="G1070" i="1" s="1"/>
  <c r="D1069" i="1"/>
  <c r="C1069" i="1"/>
  <c r="H1069" i="1" s="1"/>
  <c r="D1068" i="1"/>
  <c r="C1068" i="1"/>
  <c r="H1067" i="1"/>
  <c r="G1067" i="1"/>
  <c r="D1067" i="1"/>
  <c r="C1067" i="1"/>
  <c r="D1066" i="1"/>
  <c r="C1066" i="1"/>
  <c r="H1066" i="1" s="1"/>
  <c r="H1065" i="1"/>
  <c r="G1065" i="1"/>
  <c r="D1065" i="1"/>
  <c r="C1065" i="1"/>
  <c r="D1064" i="1"/>
  <c r="G1064" i="1" s="1"/>
  <c r="C1064" i="1"/>
  <c r="D1063" i="1"/>
  <c r="C1063" i="1"/>
  <c r="H1063" i="1" s="1"/>
  <c r="H1062" i="1"/>
  <c r="G1062" i="1"/>
  <c r="D1062" i="1"/>
  <c r="C1062" i="1"/>
  <c r="D1061" i="1"/>
  <c r="C1061" i="1"/>
  <c r="H1061" i="1" s="1"/>
  <c r="D1060" i="1"/>
  <c r="C1060" i="1"/>
  <c r="H1060" i="1" s="1"/>
  <c r="D1059" i="1"/>
  <c r="C1059" i="1"/>
  <c r="D1058" i="1"/>
  <c r="G1058" i="1" s="1"/>
  <c r="C1058" i="1"/>
  <c r="D1057" i="1"/>
  <c r="H1056" i="1"/>
  <c r="D1056" i="1"/>
  <c r="C1056" i="1"/>
  <c r="G1056" i="1" s="1"/>
  <c r="D1055" i="1"/>
  <c r="C1055" i="1"/>
  <c r="G1055" i="1" s="1"/>
  <c r="G1054" i="1"/>
  <c r="D1054" i="1"/>
  <c r="C1054" i="1"/>
  <c r="D1053" i="1"/>
  <c r="C1053" i="1"/>
  <c r="D1052" i="1"/>
  <c r="C1052" i="1"/>
  <c r="D1051" i="1"/>
  <c r="H1051" i="1" s="1"/>
  <c r="C1051" i="1"/>
  <c r="D1050" i="1"/>
  <c r="C1050" i="1"/>
  <c r="H1050" i="1" s="1"/>
  <c r="D1049" i="1"/>
  <c r="G1049" i="1" s="1"/>
  <c r="C1049" i="1"/>
  <c r="H1048" i="1"/>
  <c r="G1048" i="1"/>
  <c r="D1048" i="1"/>
  <c r="C1048" i="1"/>
  <c r="D1047" i="1"/>
  <c r="C1047" i="1"/>
  <c r="H1047" i="1" s="1"/>
  <c r="D1046" i="1"/>
  <c r="D1045" i="1"/>
  <c r="C1045" i="1"/>
  <c r="D1044" i="1"/>
  <c r="C1044" i="1"/>
  <c r="H1043" i="1"/>
  <c r="G1043" i="1"/>
  <c r="D1043" i="1"/>
  <c r="C1043" i="1"/>
  <c r="D1042" i="1"/>
  <c r="G1042" i="1" s="1"/>
  <c r="C1042" i="1"/>
  <c r="H1041" i="1"/>
  <c r="G1041" i="1"/>
  <c r="D1041" i="1"/>
  <c r="C1041" i="1"/>
  <c r="C1040" i="1"/>
  <c r="D1039" i="1"/>
  <c r="C1039" i="1"/>
  <c r="D1038" i="1"/>
  <c r="C1038" i="1"/>
  <c r="D1037" i="1"/>
  <c r="C1037" i="1"/>
  <c r="D1036" i="1"/>
  <c r="C1036" i="1"/>
  <c r="D1035" i="1"/>
  <c r="C1035" i="1"/>
  <c r="G1035" i="1" s="1"/>
  <c r="C1034" i="1"/>
  <c r="H1033" i="1"/>
  <c r="D1033" i="1"/>
  <c r="C1033" i="1"/>
  <c r="D1032" i="1"/>
  <c r="C1032" i="1"/>
  <c r="H1032" i="1" s="1"/>
  <c r="D1031" i="1"/>
  <c r="C1031" i="1"/>
  <c r="D1030" i="1"/>
  <c r="C1030" i="1"/>
  <c r="G1029" i="1"/>
  <c r="D1029" i="1"/>
  <c r="C1029" i="1"/>
  <c r="D1028" i="1"/>
  <c r="C1028" i="1"/>
  <c r="H1027" i="1"/>
  <c r="D1027" i="1"/>
  <c r="G1027" i="1" s="1"/>
  <c r="C1027" i="1"/>
  <c r="D1026" i="1"/>
  <c r="C1026" i="1"/>
  <c r="D1025" i="1"/>
  <c r="C1025" i="1"/>
  <c r="H1025" i="1" s="1"/>
  <c r="G1024" i="1"/>
  <c r="D1024" i="1"/>
  <c r="C1024" i="1"/>
  <c r="D1023" i="1"/>
  <c r="C1023" i="1"/>
  <c r="H1023" i="1" s="1"/>
  <c r="D1022" i="1"/>
  <c r="C1022" i="1"/>
  <c r="G1022" i="1" s="1"/>
  <c r="D1021" i="1"/>
  <c r="C1021" i="1"/>
  <c r="H1021" i="1" s="1"/>
  <c r="D1020" i="1"/>
  <c r="C1020" i="1"/>
  <c r="G1019" i="1"/>
  <c r="D1019" i="1"/>
  <c r="C1019" i="1"/>
  <c r="H1018" i="1"/>
  <c r="D1018" i="1"/>
  <c r="C1018" i="1"/>
  <c r="G1018" i="1" s="1"/>
  <c r="D1016" i="1"/>
  <c r="C1016" i="1"/>
  <c r="H1015" i="1"/>
  <c r="D1015" i="1"/>
  <c r="C1015" i="1"/>
  <c r="G1015" i="1" s="1"/>
  <c r="D1014" i="1"/>
  <c r="C1014" i="1"/>
  <c r="D1013" i="1"/>
  <c r="C1013" i="1"/>
  <c r="D1010" i="1"/>
  <c r="C1010" i="1"/>
  <c r="D1009" i="1"/>
  <c r="G1009" i="1" s="1"/>
  <c r="C1009" i="1"/>
  <c r="D1008" i="1"/>
  <c r="C1008" i="1"/>
  <c r="H1008" i="1" s="1"/>
  <c r="H1007" i="1"/>
  <c r="D1007" i="1"/>
  <c r="C1007" i="1"/>
  <c r="G1007" i="1" s="1"/>
  <c r="H1006" i="1"/>
  <c r="D1006" i="1"/>
  <c r="G1006" i="1" s="1"/>
  <c r="C1006" i="1"/>
  <c r="D1005" i="1"/>
  <c r="C1005" i="1"/>
  <c r="H1005" i="1" s="1"/>
  <c r="D1004" i="1"/>
  <c r="C1004" i="1"/>
  <c r="H1004" i="1" s="1"/>
  <c r="H1003" i="1"/>
  <c r="G1003" i="1"/>
  <c r="D1003" i="1"/>
  <c r="C1003" i="1"/>
  <c r="H1002" i="1"/>
  <c r="G1002" i="1"/>
  <c r="D1002" i="1"/>
  <c r="C1002" i="1"/>
  <c r="D1001" i="1"/>
  <c r="C1001" i="1"/>
  <c r="G1000" i="1"/>
  <c r="D1000" i="1"/>
  <c r="C1000" i="1"/>
  <c r="H1000" i="1" s="1"/>
  <c r="D999" i="1"/>
  <c r="C999" i="1"/>
  <c r="H999" i="1" s="1"/>
  <c r="D998" i="1"/>
  <c r="C998" i="1"/>
  <c r="H997" i="1"/>
  <c r="D997" i="1"/>
  <c r="C997" i="1"/>
  <c r="G997" i="1" s="1"/>
  <c r="D996" i="1"/>
  <c r="C996" i="1"/>
  <c r="D995" i="1"/>
  <c r="C995" i="1"/>
  <c r="H994" i="1"/>
  <c r="G994" i="1"/>
  <c r="D994" i="1"/>
  <c r="C994" i="1"/>
  <c r="H993" i="1"/>
  <c r="G993" i="1"/>
  <c r="D993" i="1"/>
  <c r="C993" i="1"/>
  <c r="D992" i="1"/>
  <c r="C992" i="1"/>
  <c r="H992" i="1" s="1"/>
  <c r="H991" i="1"/>
  <c r="D991" i="1"/>
  <c r="C991" i="1"/>
  <c r="G991" i="1" s="1"/>
  <c r="D990" i="1"/>
  <c r="C990" i="1"/>
  <c r="G990" i="1" s="1"/>
  <c r="D989" i="1"/>
  <c r="C989" i="1"/>
  <c r="G989" i="1" s="1"/>
  <c r="D988" i="1"/>
  <c r="C988" i="1"/>
  <c r="D987" i="1"/>
  <c r="C987" i="1"/>
  <c r="H987" i="1" s="1"/>
  <c r="H986" i="1"/>
  <c r="G986" i="1"/>
  <c r="D986" i="1"/>
  <c r="C986" i="1"/>
  <c r="D985" i="1"/>
  <c r="C985" i="1"/>
  <c r="G985" i="1" s="1"/>
  <c r="D984" i="1"/>
  <c r="C984" i="1"/>
  <c r="D983" i="1"/>
  <c r="C983" i="1"/>
  <c r="G983" i="1" s="1"/>
  <c r="D982" i="1"/>
  <c r="G982" i="1" s="1"/>
  <c r="C982" i="1"/>
  <c r="H982" i="1" s="1"/>
  <c r="H981" i="1"/>
  <c r="D981" i="1"/>
  <c r="G981" i="1" s="1"/>
  <c r="C981" i="1"/>
  <c r="D980" i="1"/>
  <c r="C980" i="1"/>
  <c r="D979" i="1"/>
  <c r="C979" i="1"/>
  <c r="H979" i="1" s="1"/>
  <c r="G978" i="1"/>
  <c r="D978" i="1"/>
  <c r="C978" i="1"/>
  <c r="H978" i="1" s="1"/>
  <c r="H977" i="1"/>
  <c r="D977" i="1"/>
  <c r="C977" i="1"/>
  <c r="G977" i="1" s="1"/>
  <c r="D976" i="1"/>
  <c r="C976" i="1"/>
  <c r="H976" i="1" s="1"/>
  <c r="D975" i="1"/>
  <c r="C975" i="1"/>
  <c r="G975" i="1" s="1"/>
  <c r="D974" i="1"/>
  <c r="H974" i="1" s="1"/>
  <c r="C974" i="1"/>
  <c r="D973" i="1"/>
  <c r="C973" i="1"/>
  <c r="H973" i="1" s="1"/>
  <c r="D972" i="1"/>
  <c r="C972" i="1"/>
  <c r="D971" i="1"/>
  <c r="H971" i="1" s="1"/>
  <c r="C971" i="1"/>
  <c r="H970" i="1"/>
  <c r="D970" i="1"/>
  <c r="C970" i="1"/>
  <c r="G970" i="1" s="1"/>
  <c r="D969" i="1"/>
  <c r="C969" i="1"/>
  <c r="H969" i="1" s="1"/>
  <c r="H968" i="1"/>
  <c r="D968" i="1"/>
  <c r="C968" i="1"/>
  <c r="G968" i="1" s="1"/>
  <c r="D967" i="1"/>
  <c r="C967" i="1"/>
  <c r="D966" i="1"/>
  <c r="C966" i="1"/>
  <c r="H965" i="1"/>
  <c r="D965" i="1"/>
  <c r="C965" i="1"/>
  <c r="G965" i="1" s="1"/>
  <c r="D964" i="1"/>
  <c r="C964" i="1"/>
  <c r="H963" i="1"/>
  <c r="G963" i="1"/>
  <c r="D963" i="1"/>
  <c r="C963" i="1"/>
  <c r="D962" i="1"/>
  <c r="C962" i="1"/>
  <c r="H962" i="1" s="1"/>
  <c r="G961" i="1"/>
  <c r="D961" i="1"/>
  <c r="C961" i="1"/>
  <c r="H961" i="1" s="1"/>
  <c r="H960" i="1"/>
  <c r="G960" i="1"/>
  <c r="D960" i="1"/>
  <c r="C960" i="1"/>
  <c r="D959" i="1"/>
  <c r="C959" i="1"/>
  <c r="D958" i="1"/>
  <c r="C958" i="1"/>
  <c r="H957" i="1"/>
  <c r="G957" i="1"/>
  <c r="D957" i="1"/>
  <c r="C957" i="1"/>
  <c r="D956" i="1"/>
  <c r="C956" i="1"/>
  <c r="H955" i="1"/>
  <c r="G955" i="1"/>
  <c r="D955" i="1"/>
  <c r="C955" i="1"/>
  <c r="D954" i="1"/>
  <c r="C954" i="1"/>
  <c r="D953" i="1"/>
  <c r="C953" i="1"/>
  <c r="D952" i="1"/>
  <c r="G952" i="1" s="1"/>
  <c r="C952" i="1"/>
  <c r="D951" i="1"/>
  <c r="C951" i="1"/>
  <c r="H951" i="1" s="1"/>
  <c r="H950" i="1"/>
  <c r="G950" i="1"/>
  <c r="D950" i="1"/>
  <c r="C950" i="1"/>
  <c r="D949" i="1"/>
  <c r="C949" i="1"/>
  <c r="D948" i="1"/>
  <c r="C948" i="1"/>
  <c r="H948" i="1" s="1"/>
  <c r="D947" i="1"/>
  <c r="C947" i="1"/>
  <c r="H946" i="1"/>
  <c r="G946" i="1"/>
  <c r="D946" i="1"/>
  <c r="C946" i="1"/>
  <c r="H945" i="1"/>
  <c r="G945" i="1"/>
  <c r="D945" i="1"/>
  <c r="C945" i="1"/>
  <c r="D944" i="1"/>
  <c r="C944" i="1"/>
  <c r="H944" i="1" s="1"/>
  <c r="H943" i="1"/>
  <c r="G943" i="1"/>
  <c r="D943" i="1"/>
  <c r="C943" i="1"/>
  <c r="D942" i="1"/>
  <c r="C942" i="1"/>
  <c r="H942" i="1" s="1"/>
  <c r="D941" i="1"/>
  <c r="C941" i="1"/>
  <c r="H941" i="1" s="1"/>
  <c r="H940" i="1"/>
  <c r="G940" i="1"/>
  <c r="D940" i="1"/>
  <c r="C940" i="1"/>
  <c r="D939" i="1"/>
  <c r="C939" i="1"/>
  <c r="H939" i="1" s="1"/>
  <c r="H938" i="1"/>
  <c r="D938" i="1"/>
  <c r="G938" i="1" s="1"/>
  <c r="C938" i="1"/>
  <c r="D937" i="1"/>
  <c r="C937" i="1"/>
  <c r="H937" i="1" s="1"/>
  <c r="D936" i="1"/>
  <c r="C936" i="1"/>
  <c r="H935" i="1"/>
  <c r="G935" i="1"/>
  <c r="D935" i="1"/>
  <c r="C935" i="1"/>
  <c r="D934" i="1"/>
  <c r="C934" i="1"/>
  <c r="H934" i="1" s="1"/>
  <c r="D933" i="1"/>
  <c r="C933" i="1"/>
  <c r="H933" i="1" s="1"/>
  <c r="H932" i="1"/>
  <c r="G932" i="1"/>
  <c r="D932" i="1"/>
  <c r="C932" i="1"/>
  <c r="D931" i="1"/>
  <c r="C931" i="1"/>
  <c r="H931" i="1" s="1"/>
  <c r="H930" i="1"/>
  <c r="G930" i="1"/>
  <c r="D930" i="1"/>
  <c r="C930" i="1"/>
  <c r="D929" i="1"/>
  <c r="C929" i="1"/>
  <c r="H929" i="1" s="1"/>
  <c r="D928" i="1"/>
  <c r="C928" i="1"/>
  <c r="D927" i="1"/>
  <c r="C927" i="1"/>
  <c r="H927" i="1" s="1"/>
  <c r="H926" i="1"/>
  <c r="G926" i="1"/>
  <c r="D926" i="1"/>
  <c r="C926" i="1"/>
  <c r="H925" i="1"/>
  <c r="G925" i="1"/>
  <c r="D925" i="1"/>
  <c r="C925" i="1"/>
  <c r="D924" i="1"/>
  <c r="C924" i="1"/>
  <c r="H924" i="1" s="1"/>
  <c r="D923" i="1"/>
  <c r="C923" i="1"/>
  <c r="H923" i="1" s="1"/>
  <c r="G922" i="1"/>
  <c r="D922" i="1"/>
  <c r="C922" i="1"/>
  <c r="D921" i="1"/>
  <c r="C921" i="1"/>
  <c r="H921" i="1" s="1"/>
  <c r="H920" i="1"/>
  <c r="G920" i="1"/>
  <c r="D920" i="1"/>
  <c r="C920" i="1"/>
  <c r="D919" i="1"/>
  <c r="C919" i="1"/>
  <c r="H919" i="1" s="1"/>
  <c r="H918" i="1"/>
  <c r="G918" i="1"/>
  <c r="D918" i="1"/>
  <c r="C918" i="1"/>
  <c r="D917" i="1"/>
  <c r="C917" i="1"/>
  <c r="D916" i="1"/>
  <c r="C916" i="1"/>
  <c r="H916" i="1" s="1"/>
  <c r="H915" i="1"/>
  <c r="G915" i="1"/>
  <c r="D915" i="1"/>
  <c r="C915" i="1"/>
  <c r="D914" i="1"/>
  <c r="C914" i="1"/>
  <c r="H914" i="1" s="1"/>
  <c r="H913" i="1"/>
  <c r="G913" i="1"/>
  <c r="D913" i="1"/>
  <c r="C913" i="1"/>
  <c r="D912" i="1"/>
  <c r="C912" i="1"/>
  <c r="H912" i="1" s="1"/>
  <c r="D911" i="1"/>
  <c r="C911" i="1"/>
  <c r="H910" i="1"/>
  <c r="G910" i="1"/>
  <c r="D910" i="1"/>
  <c r="C910" i="1"/>
  <c r="D909" i="1"/>
  <c r="C909" i="1"/>
  <c r="H908" i="1"/>
  <c r="D908" i="1"/>
  <c r="C908" i="1"/>
  <c r="G908" i="1" s="1"/>
  <c r="H907" i="1"/>
  <c r="G907" i="1"/>
  <c r="D907" i="1"/>
  <c r="C907" i="1"/>
  <c r="D906" i="1"/>
  <c r="C906" i="1"/>
  <c r="H905" i="1"/>
  <c r="G905" i="1"/>
  <c r="D905" i="1"/>
  <c r="C905" i="1"/>
  <c r="D904" i="1"/>
  <c r="C904" i="1"/>
  <c r="H903" i="1"/>
  <c r="D903" i="1"/>
  <c r="G903" i="1" s="1"/>
  <c r="C903" i="1"/>
  <c r="H902" i="1"/>
  <c r="D902" i="1"/>
  <c r="C902" i="1"/>
  <c r="G902" i="1" s="1"/>
  <c r="D901" i="1"/>
  <c r="C901" i="1"/>
  <c r="H901" i="1" s="1"/>
  <c r="H900" i="1"/>
  <c r="G900" i="1"/>
  <c r="D900" i="1"/>
  <c r="C900" i="1"/>
  <c r="D899" i="1"/>
  <c r="C899" i="1"/>
  <c r="H899" i="1" s="1"/>
  <c r="G898" i="1"/>
  <c r="D898" i="1"/>
  <c r="H898" i="1" s="1"/>
  <c r="C898" i="1"/>
  <c r="D897" i="1"/>
  <c r="H897" i="1" s="1"/>
  <c r="C897" i="1"/>
  <c r="H896" i="1"/>
  <c r="G896" i="1"/>
  <c r="D896" i="1"/>
  <c r="C896" i="1"/>
  <c r="H895" i="1"/>
  <c r="G895" i="1"/>
  <c r="D895" i="1"/>
  <c r="C895" i="1"/>
  <c r="D894" i="1"/>
  <c r="C894" i="1"/>
  <c r="H894" i="1" s="1"/>
  <c r="D893" i="1"/>
  <c r="C893" i="1"/>
  <c r="D892" i="1"/>
  <c r="H892" i="1" s="1"/>
  <c r="C892" i="1"/>
  <c r="D891" i="1"/>
  <c r="C891" i="1"/>
  <c r="H890" i="1"/>
  <c r="G890" i="1"/>
  <c r="D890" i="1"/>
  <c r="C890" i="1"/>
  <c r="D889" i="1"/>
  <c r="C889" i="1"/>
  <c r="H889" i="1" s="1"/>
  <c r="D888" i="1"/>
  <c r="C888" i="1"/>
  <c r="H888" i="1" s="1"/>
  <c r="D887" i="1"/>
  <c r="H887" i="1" s="1"/>
  <c r="C887" i="1"/>
  <c r="D886" i="1"/>
  <c r="H886" i="1" s="1"/>
  <c r="C886" i="1"/>
  <c r="H885" i="1"/>
  <c r="G885" i="1"/>
  <c r="D885" i="1"/>
  <c r="C885" i="1"/>
  <c r="D884" i="1"/>
  <c r="C884" i="1"/>
  <c r="H884" i="1" s="1"/>
  <c r="G883" i="1"/>
  <c r="D883" i="1"/>
  <c r="C883" i="1"/>
  <c r="H883" i="1" s="1"/>
  <c r="D882" i="1"/>
  <c r="C882" i="1"/>
  <c r="H882" i="1" s="1"/>
  <c r="D881" i="1"/>
  <c r="C881" i="1"/>
  <c r="H881" i="1" s="1"/>
  <c r="H880" i="1"/>
  <c r="G880" i="1"/>
  <c r="D880" i="1"/>
  <c r="C880" i="1"/>
  <c r="D879" i="1"/>
  <c r="C879" i="1"/>
  <c r="H879" i="1" s="1"/>
  <c r="D878" i="1"/>
  <c r="C878" i="1"/>
  <c r="H877" i="1"/>
  <c r="G877" i="1"/>
  <c r="D877" i="1"/>
  <c r="C877" i="1"/>
  <c r="D876" i="1"/>
  <c r="C876" i="1"/>
  <c r="H876" i="1" s="1"/>
  <c r="H875" i="1"/>
  <c r="G875" i="1"/>
  <c r="D875" i="1"/>
  <c r="C875" i="1"/>
  <c r="D874" i="1"/>
  <c r="C874" i="1"/>
  <c r="H874" i="1" s="1"/>
  <c r="D873" i="1"/>
  <c r="C873" i="1"/>
  <c r="H873" i="1" s="1"/>
  <c r="D872" i="1"/>
  <c r="C872" i="1"/>
  <c r="H871" i="1"/>
  <c r="G871" i="1"/>
  <c r="D871" i="1"/>
  <c r="C871" i="1"/>
  <c r="H870" i="1"/>
  <c r="G870" i="1"/>
  <c r="D870" i="1"/>
  <c r="C870" i="1"/>
  <c r="D869" i="1"/>
  <c r="C869" i="1"/>
  <c r="H869" i="1" s="1"/>
  <c r="H868" i="1"/>
  <c r="G868" i="1"/>
  <c r="D868" i="1"/>
  <c r="C868" i="1"/>
  <c r="D867" i="1"/>
  <c r="C867" i="1"/>
  <c r="D866" i="1"/>
  <c r="C866" i="1"/>
  <c r="H865" i="1"/>
  <c r="G865" i="1"/>
  <c r="D865" i="1"/>
  <c r="C865" i="1"/>
  <c r="D864" i="1"/>
  <c r="C864" i="1"/>
  <c r="H864" i="1" s="1"/>
  <c r="D863" i="1"/>
  <c r="C863" i="1"/>
  <c r="D862" i="1"/>
  <c r="C862" i="1"/>
  <c r="H862" i="1" s="1"/>
  <c r="D861" i="1"/>
  <c r="C861" i="1"/>
  <c r="H861" i="1" s="1"/>
  <c r="H860" i="1"/>
  <c r="G860" i="1"/>
  <c r="D860" i="1"/>
  <c r="C860" i="1"/>
  <c r="D859" i="1"/>
  <c r="C859" i="1"/>
  <c r="H859" i="1" s="1"/>
  <c r="H858" i="1"/>
  <c r="G858" i="1"/>
  <c r="D858" i="1"/>
  <c r="C858" i="1"/>
  <c r="H857" i="1"/>
  <c r="G857" i="1"/>
  <c r="D857" i="1"/>
  <c r="C857" i="1"/>
  <c r="D856" i="1"/>
  <c r="C856" i="1"/>
  <c r="H855" i="1"/>
  <c r="G855" i="1"/>
  <c r="D855" i="1"/>
  <c r="C855" i="1"/>
  <c r="D854" i="1"/>
  <c r="C854" i="1"/>
  <c r="H854" i="1" s="1"/>
  <c r="D853" i="1"/>
  <c r="C853" i="1"/>
  <c r="H853" i="1" s="1"/>
  <c r="H852" i="1"/>
  <c r="G852" i="1"/>
  <c r="D852" i="1"/>
  <c r="C852" i="1"/>
  <c r="D851" i="1"/>
  <c r="C851" i="1"/>
  <c r="H851" i="1" s="1"/>
  <c r="H850" i="1"/>
  <c r="G850" i="1"/>
  <c r="D850" i="1"/>
  <c r="C850" i="1"/>
  <c r="D849" i="1"/>
  <c r="C849" i="1"/>
  <c r="H849" i="1" s="1"/>
  <c r="D848" i="1"/>
  <c r="C848" i="1"/>
  <c r="H848" i="1" s="1"/>
  <c r="D847" i="1"/>
  <c r="C847" i="1"/>
  <c r="H847" i="1" s="1"/>
  <c r="H846" i="1"/>
  <c r="G846" i="1"/>
  <c r="D846" i="1"/>
  <c r="C846" i="1"/>
  <c r="H845" i="1"/>
  <c r="G845" i="1"/>
  <c r="D845" i="1"/>
  <c r="C845" i="1"/>
  <c r="D844" i="1"/>
  <c r="C844" i="1"/>
  <c r="D843" i="1"/>
  <c r="C843" i="1"/>
  <c r="H843" i="1" s="1"/>
  <c r="D842" i="1"/>
  <c r="C842" i="1"/>
  <c r="H842" i="1" s="1"/>
  <c r="H841" i="1"/>
  <c r="G841" i="1"/>
  <c r="D841" i="1"/>
  <c r="C841" i="1"/>
  <c r="H840" i="1"/>
  <c r="G840" i="1"/>
  <c r="D840" i="1"/>
  <c r="C840" i="1"/>
  <c r="D839" i="1"/>
  <c r="C839" i="1"/>
  <c r="H839" i="1" s="1"/>
  <c r="H838" i="1"/>
  <c r="G838" i="1"/>
  <c r="D838" i="1"/>
  <c r="C838" i="1"/>
  <c r="D837" i="1"/>
  <c r="C837" i="1"/>
  <c r="H837" i="1" s="1"/>
  <c r="D836" i="1"/>
  <c r="C836" i="1"/>
  <c r="H836" i="1" s="1"/>
  <c r="H835" i="1"/>
  <c r="G835" i="1"/>
  <c r="D835" i="1"/>
  <c r="C835" i="1"/>
  <c r="D834" i="1"/>
  <c r="C834" i="1"/>
  <c r="H834" i="1" s="1"/>
  <c r="D833" i="1"/>
  <c r="C833" i="1"/>
  <c r="D832" i="1"/>
  <c r="C832" i="1"/>
  <c r="G832" i="1" s="1"/>
  <c r="H831" i="1"/>
  <c r="D831" i="1"/>
  <c r="C831" i="1"/>
  <c r="H830" i="1"/>
  <c r="G830" i="1"/>
  <c r="D830" i="1"/>
  <c r="C830" i="1"/>
  <c r="D829" i="1"/>
  <c r="C829" i="1"/>
  <c r="H829" i="1" s="1"/>
  <c r="D828" i="1"/>
  <c r="C828" i="1"/>
  <c r="D827" i="1"/>
  <c r="C827" i="1"/>
  <c r="D826" i="1"/>
  <c r="C826" i="1"/>
  <c r="H825" i="1"/>
  <c r="G825" i="1"/>
  <c r="D825" i="1"/>
  <c r="C825" i="1"/>
  <c r="D824" i="1"/>
  <c r="C824" i="1"/>
  <c r="D823" i="1"/>
  <c r="C823" i="1"/>
  <c r="H823" i="1" s="1"/>
  <c r="G822" i="1"/>
  <c r="D822" i="1"/>
  <c r="C822" i="1"/>
  <c r="H822" i="1" s="1"/>
  <c r="D821" i="1"/>
  <c r="C821" i="1"/>
  <c r="H821" i="1" s="1"/>
  <c r="H820" i="1"/>
  <c r="G820" i="1"/>
  <c r="D820" i="1"/>
  <c r="C820" i="1"/>
  <c r="D819" i="1"/>
  <c r="C819" i="1"/>
  <c r="H819" i="1" s="1"/>
  <c r="H818" i="1"/>
  <c r="G818" i="1"/>
  <c r="D818" i="1"/>
  <c r="C818" i="1"/>
  <c r="D817" i="1"/>
  <c r="C817" i="1"/>
  <c r="H816" i="1"/>
  <c r="G816" i="1"/>
  <c r="D816" i="1"/>
  <c r="C816" i="1"/>
  <c r="H815" i="1"/>
  <c r="G815" i="1"/>
  <c r="D815" i="1"/>
  <c r="C815" i="1"/>
  <c r="D814" i="1"/>
  <c r="C814" i="1"/>
  <c r="H814" i="1" s="1"/>
  <c r="D813" i="1"/>
  <c r="G813" i="1" s="1"/>
  <c r="C813" i="1"/>
  <c r="D812" i="1"/>
  <c r="C812" i="1"/>
  <c r="H812" i="1" s="1"/>
  <c r="G811" i="1"/>
  <c r="D811" i="1"/>
  <c r="C811" i="1"/>
  <c r="H810" i="1"/>
  <c r="G810" i="1"/>
  <c r="D810" i="1"/>
  <c r="C810" i="1"/>
  <c r="D809" i="1"/>
  <c r="C809" i="1"/>
  <c r="H809" i="1" s="1"/>
  <c r="D808" i="1"/>
  <c r="C808" i="1"/>
  <c r="H807" i="1"/>
  <c r="G807" i="1"/>
  <c r="D807" i="1"/>
  <c r="C807" i="1"/>
  <c r="D806" i="1"/>
  <c r="C806" i="1"/>
  <c r="H805" i="1"/>
  <c r="G805" i="1"/>
  <c r="D805" i="1"/>
  <c r="C805" i="1"/>
  <c r="D804" i="1"/>
  <c r="C804" i="1"/>
  <c r="D803" i="1"/>
  <c r="C803" i="1"/>
  <c r="H803" i="1" s="1"/>
  <c r="D802" i="1"/>
  <c r="C802" i="1"/>
  <c r="D801" i="1"/>
  <c r="C801" i="1"/>
  <c r="H801" i="1" s="1"/>
  <c r="H800" i="1"/>
  <c r="G800" i="1"/>
  <c r="D800" i="1"/>
  <c r="C800" i="1"/>
  <c r="D799" i="1"/>
  <c r="C799" i="1"/>
  <c r="H798" i="1"/>
  <c r="G798" i="1"/>
  <c r="D798" i="1"/>
  <c r="C798" i="1"/>
  <c r="D797" i="1"/>
  <c r="C797" i="1"/>
  <c r="H797" i="1" s="1"/>
  <c r="H796" i="1"/>
  <c r="G796" i="1"/>
  <c r="D796" i="1"/>
  <c r="C796" i="1"/>
  <c r="H795" i="1"/>
  <c r="G795" i="1"/>
  <c r="D795" i="1"/>
  <c r="C795" i="1"/>
  <c r="D794" i="1"/>
  <c r="C794" i="1"/>
  <c r="D793" i="1"/>
  <c r="C793" i="1"/>
  <c r="G793" i="1" s="1"/>
  <c r="H792" i="1"/>
  <c r="G792" i="1"/>
  <c r="D792" i="1"/>
  <c r="C792" i="1"/>
  <c r="D791" i="1"/>
  <c r="C791" i="1"/>
  <c r="H791" i="1" s="1"/>
  <c r="H790" i="1"/>
  <c r="G790" i="1"/>
  <c r="D790" i="1"/>
  <c r="C790" i="1"/>
  <c r="D789" i="1"/>
  <c r="C789" i="1"/>
  <c r="D788" i="1"/>
  <c r="C788" i="1"/>
  <c r="H788" i="1" s="1"/>
  <c r="D787" i="1"/>
  <c r="C787" i="1"/>
  <c r="H787" i="1" s="1"/>
  <c r="D786" i="1"/>
  <c r="C786" i="1"/>
  <c r="H786" i="1" s="1"/>
  <c r="H785" i="1"/>
  <c r="G785" i="1"/>
  <c r="D785" i="1"/>
  <c r="C785" i="1"/>
  <c r="D784" i="1"/>
  <c r="C784" i="1"/>
  <c r="G783" i="1"/>
  <c r="D783" i="1"/>
  <c r="C783" i="1"/>
  <c r="D782" i="1"/>
  <c r="C782" i="1"/>
  <c r="H782" i="1" s="1"/>
  <c r="D781" i="1"/>
  <c r="G781" i="1" s="1"/>
  <c r="C781" i="1"/>
  <c r="H780" i="1"/>
  <c r="G780" i="1"/>
  <c r="D780" i="1"/>
  <c r="C780" i="1"/>
  <c r="D779" i="1"/>
  <c r="C779" i="1"/>
  <c r="D778" i="1"/>
  <c r="C778" i="1"/>
  <c r="D777" i="1"/>
  <c r="G777" i="1" s="1"/>
  <c r="C777" i="1"/>
  <c r="D776" i="1"/>
  <c r="C776" i="1"/>
  <c r="H776" i="1" s="1"/>
  <c r="H775" i="1"/>
  <c r="G775" i="1"/>
  <c r="D775" i="1"/>
  <c r="C775" i="1"/>
  <c r="D774" i="1"/>
  <c r="C774" i="1"/>
  <c r="D773" i="1"/>
  <c r="C773" i="1"/>
  <c r="H773" i="1" s="1"/>
  <c r="D772" i="1"/>
  <c r="C772" i="1"/>
  <c r="D771" i="1"/>
  <c r="C771" i="1"/>
  <c r="G771" i="1" s="1"/>
  <c r="H770" i="1"/>
  <c r="G770" i="1"/>
  <c r="D770" i="1"/>
  <c r="C770" i="1"/>
  <c r="D769" i="1"/>
  <c r="C769" i="1"/>
  <c r="H768" i="1"/>
  <c r="G768" i="1"/>
  <c r="D768" i="1"/>
  <c r="C768" i="1"/>
  <c r="D767" i="1"/>
  <c r="C767" i="1"/>
  <c r="D766" i="1"/>
  <c r="C766" i="1"/>
  <c r="H765" i="1"/>
  <c r="G765" i="1"/>
  <c r="D765" i="1"/>
  <c r="C765" i="1"/>
  <c r="D764" i="1"/>
  <c r="C764" i="1"/>
  <c r="H763" i="1"/>
  <c r="G763" i="1"/>
  <c r="D763" i="1"/>
  <c r="C763" i="1"/>
  <c r="D762" i="1"/>
  <c r="C762" i="1"/>
  <c r="H762" i="1" s="1"/>
  <c r="G761" i="1"/>
  <c r="D761" i="1"/>
  <c r="C761" i="1"/>
  <c r="H761" i="1" s="1"/>
  <c r="H760" i="1"/>
  <c r="G760" i="1"/>
  <c r="D760" i="1"/>
  <c r="C760" i="1"/>
  <c r="D759" i="1"/>
  <c r="C759" i="1"/>
  <c r="D758" i="1"/>
  <c r="C758" i="1"/>
  <c r="H757" i="1"/>
  <c r="G757" i="1"/>
  <c r="D757" i="1"/>
  <c r="C757" i="1"/>
  <c r="D756" i="1"/>
  <c r="C756" i="1"/>
  <c r="H755" i="1"/>
  <c r="G755" i="1"/>
  <c r="D755" i="1"/>
  <c r="C755" i="1"/>
  <c r="D754" i="1"/>
  <c r="C754" i="1"/>
  <c r="D753" i="1"/>
  <c r="C753" i="1"/>
  <c r="D752" i="1"/>
  <c r="C752" i="1"/>
  <c r="D751" i="1"/>
  <c r="C751" i="1"/>
  <c r="H751" i="1" s="1"/>
  <c r="H750" i="1"/>
  <c r="G750" i="1"/>
  <c r="D750" i="1"/>
  <c r="C750" i="1"/>
  <c r="D749" i="1"/>
  <c r="C749" i="1"/>
  <c r="D748" i="1"/>
  <c r="C748" i="1"/>
  <c r="H748" i="1" s="1"/>
  <c r="D747" i="1"/>
  <c r="C747" i="1"/>
  <c r="H746" i="1"/>
  <c r="G746" i="1"/>
  <c r="D746" i="1"/>
  <c r="C746" i="1"/>
  <c r="H745" i="1"/>
  <c r="G745" i="1"/>
  <c r="D745" i="1"/>
  <c r="C745" i="1"/>
  <c r="D744" i="1"/>
  <c r="C744" i="1"/>
  <c r="H743" i="1"/>
  <c r="G743" i="1"/>
  <c r="D743" i="1"/>
  <c r="C743" i="1"/>
  <c r="D742" i="1"/>
  <c r="C742" i="1"/>
  <c r="H742" i="1" s="1"/>
  <c r="D741" i="1"/>
  <c r="C741" i="1"/>
  <c r="H741" i="1" s="1"/>
  <c r="H740" i="1"/>
  <c r="G740" i="1"/>
  <c r="D740" i="1"/>
  <c r="C740" i="1"/>
  <c r="D739" i="1"/>
  <c r="C739" i="1"/>
  <c r="H738" i="1"/>
  <c r="G738" i="1"/>
  <c r="D738" i="1"/>
  <c r="C738" i="1"/>
  <c r="D737" i="1"/>
  <c r="C737" i="1"/>
  <c r="H737" i="1" s="1"/>
  <c r="D736" i="1"/>
  <c r="C736" i="1"/>
  <c r="H735" i="1"/>
  <c r="G735" i="1"/>
  <c r="D735" i="1"/>
  <c r="C735" i="1"/>
  <c r="D734" i="1"/>
  <c r="C734" i="1"/>
  <c r="D733" i="1"/>
  <c r="C733" i="1"/>
  <c r="H733" i="1" s="1"/>
  <c r="H732" i="1"/>
  <c r="G732" i="1"/>
  <c r="D732" i="1"/>
  <c r="C732" i="1"/>
  <c r="D731" i="1"/>
  <c r="C731" i="1"/>
  <c r="H731" i="1" s="1"/>
  <c r="H730" i="1"/>
  <c r="G730" i="1"/>
  <c r="D730" i="1"/>
  <c r="C730" i="1"/>
  <c r="D729" i="1"/>
  <c r="C729" i="1"/>
  <c r="D728" i="1"/>
  <c r="C728" i="1"/>
  <c r="D727" i="1"/>
  <c r="C727" i="1"/>
  <c r="H727" i="1" s="1"/>
  <c r="H726" i="1"/>
  <c r="G726" i="1"/>
  <c r="D726" i="1"/>
  <c r="C726" i="1"/>
  <c r="H725" i="1"/>
  <c r="G725" i="1"/>
  <c r="D725" i="1"/>
  <c r="C725" i="1"/>
  <c r="D724" i="1"/>
  <c r="C724" i="1"/>
  <c r="D723" i="1"/>
  <c r="C723" i="1"/>
  <c r="H723" i="1" s="1"/>
  <c r="D722" i="1"/>
  <c r="G722" i="1" s="1"/>
  <c r="C722" i="1"/>
  <c r="D721" i="1"/>
  <c r="C721" i="1"/>
  <c r="H721" i="1" s="1"/>
  <c r="H720" i="1"/>
  <c r="G720" i="1"/>
  <c r="D720" i="1"/>
  <c r="C720" i="1"/>
  <c r="D719" i="1"/>
  <c r="C719" i="1"/>
  <c r="H718" i="1"/>
  <c r="G718" i="1"/>
  <c r="D718" i="1"/>
  <c r="C718" i="1"/>
  <c r="D717" i="1"/>
  <c r="C717" i="1"/>
  <c r="G716" i="1"/>
  <c r="D716" i="1"/>
  <c r="C716" i="1"/>
  <c r="H716" i="1" s="1"/>
  <c r="H715" i="1"/>
  <c r="G715" i="1"/>
  <c r="D715" i="1"/>
  <c r="C715" i="1"/>
  <c r="D714" i="1"/>
  <c r="C714" i="1"/>
  <c r="H713" i="1"/>
  <c r="G713" i="1"/>
  <c r="D713" i="1"/>
  <c r="C713" i="1"/>
  <c r="D712" i="1"/>
  <c r="C712" i="1"/>
  <c r="H712" i="1" s="1"/>
  <c r="D711" i="1"/>
  <c r="C711" i="1"/>
  <c r="H710" i="1"/>
  <c r="G710" i="1"/>
  <c r="D710" i="1"/>
  <c r="C710" i="1"/>
  <c r="D709" i="1"/>
  <c r="C709" i="1"/>
  <c r="H708" i="1"/>
  <c r="D708" i="1"/>
  <c r="C708" i="1"/>
  <c r="G708" i="1" s="1"/>
  <c r="H707" i="1"/>
  <c r="G707" i="1"/>
  <c r="D707" i="1"/>
  <c r="C707" i="1"/>
  <c r="D706" i="1"/>
  <c r="C706" i="1"/>
  <c r="H705" i="1"/>
  <c r="G705" i="1"/>
  <c r="D705" i="1"/>
  <c r="C705" i="1"/>
  <c r="D704" i="1"/>
  <c r="C704" i="1"/>
  <c r="D703" i="1"/>
  <c r="G703" i="1" s="1"/>
  <c r="C703" i="1"/>
  <c r="H703" i="1" s="1"/>
  <c r="H702" i="1"/>
  <c r="D702" i="1"/>
  <c r="C702" i="1"/>
  <c r="G702" i="1" s="1"/>
  <c r="D701" i="1"/>
  <c r="C701" i="1"/>
  <c r="H701" i="1" s="1"/>
  <c r="H700" i="1"/>
  <c r="G700" i="1"/>
  <c r="D700" i="1"/>
  <c r="C700" i="1"/>
  <c r="D699" i="1"/>
  <c r="C699" i="1"/>
  <c r="G698" i="1"/>
  <c r="D698" i="1"/>
  <c r="C698" i="1"/>
  <c r="H698" i="1" s="1"/>
  <c r="D697" i="1"/>
  <c r="C697" i="1"/>
  <c r="H697" i="1" s="1"/>
  <c r="H696" i="1"/>
  <c r="G696" i="1"/>
  <c r="D696" i="1"/>
  <c r="C696" i="1"/>
  <c r="H695" i="1"/>
  <c r="G695" i="1"/>
  <c r="D695" i="1"/>
  <c r="C695" i="1"/>
  <c r="D694" i="1"/>
  <c r="C694" i="1"/>
  <c r="D693" i="1"/>
  <c r="C693" i="1"/>
  <c r="D692" i="1"/>
  <c r="H692" i="1" s="1"/>
  <c r="C692" i="1"/>
  <c r="D691" i="1"/>
  <c r="C691" i="1"/>
  <c r="H691" i="1" s="1"/>
  <c r="H690" i="1"/>
  <c r="G690" i="1"/>
  <c r="D690" i="1"/>
  <c r="C690" i="1"/>
  <c r="D689" i="1"/>
  <c r="C689" i="1"/>
  <c r="D688" i="1"/>
  <c r="C688" i="1"/>
  <c r="H688" i="1" s="1"/>
  <c r="D687" i="1"/>
  <c r="C687" i="1"/>
  <c r="H687" i="1" s="1"/>
  <c r="D686" i="1"/>
  <c r="C686" i="1"/>
  <c r="H685" i="1"/>
  <c r="G685" i="1"/>
  <c r="D685" i="1"/>
  <c r="C685" i="1"/>
  <c r="D684" i="1"/>
  <c r="C684" i="1"/>
  <c r="G683" i="1"/>
  <c r="D683" i="1"/>
  <c r="C683" i="1"/>
  <c r="H683" i="1" s="1"/>
  <c r="D682" i="1"/>
  <c r="C682" i="1"/>
  <c r="H682" i="1" s="1"/>
  <c r="D681" i="1"/>
  <c r="C681" i="1"/>
  <c r="H681" i="1" s="1"/>
  <c r="H680" i="1"/>
  <c r="G680" i="1"/>
  <c r="D680" i="1"/>
  <c r="C680" i="1"/>
  <c r="D679" i="1"/>
  <c r="C679" i="1"/>
  <c r="D678" i="1"/>
  <c r="C678" i="1"/>
  <c r="H677" i="1"/>
  <c r="G677" i="1"/>
  <c r="D677" i="1"/>
  <c r="C677" i="1"/>
  <c r="D676" i="1"/>
  <c r="C676" i="1"/>
  <c r="H676" i="1" s="1"/>
  <c r="H675" i="1"/>
  <c r="G675" i="1"/>
  <c r="D675" i="1"/>
  <c r="C675" i="1"/>
  <c r="D674" i="1"/>
  <c r="C674" i="1"/>
  <c r="D673" i="1"/>
  <c r="C673" i="1"/>
  <c r="H673" i="1" s="1"/>
  <c r="D672" i="1"/>
  <c r="C672" i="1"/>
  <c r="H671" i="1"/>
  <c r="G671" i="1"/>
  <c r="D671" i="1"/>
  <c r="C671" i="1"/>
  <c r="H670" i="1"/>
  <c r="G670" i="1"/>
  <c r="D670" i="1"/>
  <c r="C670" i="1"/>
  <c r="D669" i="1"/>
  <c r="C669" i="1"/>
  <c r="H668" i="1"/>
  <c r="G668" i="1"/>
  <c r="D668" i="1"/>
  <c r="C668" i="1"/>
  <c r="D667" i="1"/>
  <c r="C667" i="1"/>
  <c r="D666" i="1"/>
  <c r="G666" i="1" s="1"/>
  <c r="C666" i="1"/>
  <c r="H665" i="1"/>
  <c r="G665" i="1"/>
  <c r="D665" i="1"/>
  <c r="C665" i="1"/>
  <c r="D664" i="1"/>
  <c r="C664" i="1"/>
  <c r="D663" i="1"/>
  <c r="C663" i="1"/>
  <c r="D662" i="1"/>
  <c r="C662" i="1"/>
  <c r="H662" i="1" s="1"/>
  <c r="D661" i="1"/>
  <c r="C661" i="1"/>
  <c r="H661" i="1" s="1"/>
  <c r="H660" i="1"/>
  <c r="G660" i="1"/>
  <c r="D660" i="1"/>
  <c r="C660" i="1"/>
  <c r="D659" i="1"/>
  <c r="C659" i="1"/>
  <c r="H658" i="1"/>
  <c r="G658" i="1"/>
  <c r="D658" i="1"/>
  <c r="C658" i="1"/>
  <c r="H657" i="1"/>
  <c r="G657" i="1"/>
  <c r="D657" i="1"/>
  <c r="C657" i="1"/>
  <c r="D656" i="1"/>
  <c r="C656" i="1"/>
  <c r="H655" i="1"/>
  <c r="G655" i="1"/>
  <c r="D655" i="1"/>
  <c r="C655" i="1"/>
  <c r="D654" i="1"/>
  <c r="C654" i="1"/>
  <c r="D653" i="1"/>
  <c r="C653" i="1"/>
  <c r="H652" i="1"/>
  <c r="G652" i="1"/>
  <c r="D652" i="1"/>
  <c r="C652" i="1"/>
  <c r="D651" i="1"/>
  <c r="C651" i="1"/>
  <c r="H651" i="1" s="1"/>
  <c r="H650" i="1"/>
  <c r="G650" i="1"/>
  <c r="D650" i="1"/>
  <c r="C650" i="1"/>
  <c r="D649" i="1"/>
  <c r="C649" i="1"/>
  <c r="D648" i="1"/>
  <c r="C648" i="1"/>
  <c r="H648" i="1" s="1"/>
  <c r="D647" i="1"/>
  <c r="C647" i="1"/>
  <c r="H646" i="1"/>
  <c r="G646" i="1"/>
  <c r="D646" i="1"/>
  <c r="C646" i="1"/>
  <c r="H645" i="1"/>
  <c r="G645" i="1"/>
  <c r="D645" i="1"/>
  <c r="C645" i="1"/>
  <c r="D636" i="1"/>
  <c r="C636" i="1"/>
  <c r="D635" i="1"/>
  <c r="C635" i="1"/>
  <c r="D632" i="1"/>
  <c r="C632" i="1"/>
  <c r="H632" i="1" s="1"/>
  <c r="D631" i="1"/>
  <c r="C631" i="1"/>
  <c r="H631" i="1" s="1"/>
  <c r="C630" i="1"/>
  <c r="H629" i="1"/>
  <c r="D629" i="1"/>
  <c r="C629" i="1"/>
  <c r="G629" i="1" s="1"/>
  <c r="H628" i="1"/>
  <c r="D628" i="1"/>
  <c r="C628" i="1"/>
  <c r="G628" i="1" s="1"/>
  <c r="D627" i="1"/>
  <c r="C627" i="1"/>
  <c r="D626" i="1"/>
  <c r="H626" i="1" s="1"/>
  <c r="C626" i="1"/>
  <c r="H625" i="1"/>
  <c r="G625" i="1"/>
  <c r="D625" i="1"/>
  <c r="C625" i="1"/>
  <c r="H624" i="1"/>
  <c r="D624" i="1"/>
  <c r="C624" i="1"/>
  <c r="G624" i="1" s="1"/>
  <c r="C623" i="1"/>
  <c r="D622" i="1"/>
  <c r="C622" i="1"/>
  <c r="H621" i="1"/>
  <c r="D621" i="1"/>
  <c r="C621" i="1"/>
  <c r="G621" i="1" s="1"/>
  <c r="D620" i="1"/>
  <c r="C620" i="1"/>
  <c r="G620" i="1" s="1"/>
  <c r="H619" i="1"/>
  <c r="D619" i="1"/>
  <c r="C619" i="1"/>
  <c r="G619" i="1" s="1"/>
  <c r="G618" i="1"/>
  <c r="D618" i="1"/>
  <c r="H618" i="1" s="1"/>
  <c r="C618" i="1"/>
  <c r="D617" i="1"/>
  <c r="C617" i="1"/>
  <c r="H617" i="1" s="1"/>
  <c r="D616" i="1"/>
  <c r="C616" i="1"/>
  <c r="H615" i="1"/>
  <c r="C615" i="1"/>
  <c r="G615" i="1" s="1"/>
  <c r="H614" i="1"/>
  <c r="G614" i="1"/>
  <c r="D614" i="1"/>
  <c r="C614" i="1"/>
  <c r="G613" i="1"/>
  <c r="D613" i="1"/>
  <c r="C613" i="1"/>
  <c r="H612" i="1"/>
  <c r="D612" i="1"/>
  <c r="C612" i="1"/>
  <c r="G612" i="1" s="1"/>
  <c r="D611" i="1"/>
  <c r="C611" i="1"/>
  <c r="D610" i="1"/>
  <c r="C610" i="1"/>
  <c r="H609" i="1"/>
  <c r="G609" i="1"/>
  <c r="D609" i="1"/>
  <c r="C609" i="1"/>
  <c r="G608" i="1"/>
  <c r="D608" i="1"/>
  <c r="C608" i="1"/>
  <c r="H608" i="1" s="1"/>
  <c r="H607" i="1"/>
  <c r="G607" i="1"/>
  <c r="D607" i="1"/>
  <c r="C607" i="1"/>
  <c r="D606" i="1"/>
  <c r="C606" i="1"/>
  <c r="D605" i="1"/>
  <c r="C605" i="1"/>
  <c r="H604" i="1"/>
  <c r="G604" i="1"/>
  <c r="D604" i="1"/>
  <c r="C604" i="1"/>
  <c r="D603" i="1"/>
  <c r="C603" i="1"/>
  <c r="H603" i="1" s="1"/>
  <c r="D602" i="1"/>
  <c r="C602" i="1"/>
  <c r="D601" i="1"/>
  <c r="D600" i="1"/>
  <c r="C600" i="1"/>
  <c r="H600" i="1" s="1"/>
  <c r="H599" i="1"/>
  <c r="G599" i="1"/>
  <c r="D599" i="1"/>
  <c r="C599" i="1"/>
  <c r="D598" i="1"/>
  <c r="C598" i="1"/>
  <c r="H598" i="1" s="1"/>
  <c r="C597" i="1"/>
  <c r="D596" i="1"/>
  <c r="C596" i="1"/>
  <c r="H596" i="1" s="1"/>
  <c r="D595" i="1"/>
  <c r="C595" i="1"/>
  <c r="H594" i="1"/>
  <c r="G594" i="1"/>
  <c r="D594" i="1"/>
  <c r="C594" i="1"/>
  <c r="D593" i="1"/>
  <c r="C593" i="1"/>
  <c r="D592" i="1"/>
  <c r="C592" i="1"/>
  <c r="H592" i="1" s="1"/>
  <c r="D590" i="1"/>
  <c r="C590" i="1"/>
  <c r="H589" i="1"/>
  <c r="G589" i="1"/>
  <c r="D589" i="1"/>
  <c r="C589" i="1"/>
  <c r="D588" i="1"/>
  <c r="G588" i="1" s="1"/>
  <c r="C588" i="1"/>
  <c r="D587" i="1"/>
  <c r="C587" i="1"/>
  <c r="H587" i="1" s="1"/>
  <c r="H586" i="1"/>
  <c r="G586" i="1"/>
  <c r="D586" i="1"/>
  <c r="C586" i="1"/>
  <c r="C585" i="1"/>
  <c r="H585" i="1" s="1"/>
  <c r="D584" i="1"/>
  <c r="H584" i="1" s="1"/>
  <c r="C584" i="1"/>
  <c r="D583" i="1"/>
  <c r="C583" i="1"/>
  <c r="D582" i="1"/>
  <c r="C582" i="1"/>
  <c r="H582" i="1" s="1"/>
  <c r="D581" i="1"/>
  <c r="C581" i="1"/>
  <c r="H581" i="1" s="1"/>
  <c r="H580" i="1"/>
  <c r="D580" i="1"/>
  <c r="C580" i="1"/>
  <c r="G580" i="1" s="1"/>
  <c r="D579" i="1"/>
  <c r="D578" i="1"/>
  <c r="D577" i="1"/>
  <c r="C577" i="1"/>
  <c r="H577" i="1" s="1"/>
  <c r="D576" i="1"/>
  <c r="C576" i="1"/>
  <c r="G576" i="1" s="1"/>
  <c r="H575" i="1"/>
  <c r="G575" i="1"/>
  <c r="C575" i="1"/>
  <c r="H574" i="1"/>
  <c r="D574" i="1"/>
  <c r="C574" i="1"/>
  <c r="G574" i="1" s="1"/>
  <c r="D573" i="1"/>
  <c r="C573" i="1"/>
  <c r="H572" i="1"/>
  <c r="G572" i="1"/>
  <c r="D572" i="1"/>
  <c r="C572" i="1"/>
  <c r="D571" i="1"/>
  <c r="C571" i="1"/>
  <c r="H571" i="1" s="1"/>
  <c r="D570" i="1"/>
  <c r="C570" i="1"/>
  <c r="G570" i="1" s="1"/>
  <c r="H569" i="1"/>
  <c r="G569" i="1"/>
  <c r="D569" i="1"/>
  <c r="C569" i="1"/>
  <c r="D568" i="1"/>
  <c r="C568" i="1"/>
  <c r="D567" i="1"/>
  <c r="C567" i="1"/>
  <c r="H566" i="1"/>
  <c r="G566" i="1"/>
  <c r="D566" i="1"/>
  <c r="C566" i="1"/>
  <c r="C565" i="1"/>
  <c r="H565" i="1" s="1"/>
  <c r="D564" i="1"/>
  <c r="C564" i="1"/>
  <c r="H564" i="1" s="1"/>
  <c r="H563" i="1"/>
  <c r="D563" i="1"/>
  <c r="C563" i="1"/>
  <c r="G563" i="1" s="1"/>
  <c r="D562" i="1"/>
  <c r="C562" i="1"/>
  <c r="H562" i="1" s="1"/>
  <c r="D561" i="1"/>
  <c r="C561" i="1"/>
  <c r="H561" i="1" s="1"/>
  <c r="D560" i="1"/>
  <c r="C560" i="1"/>
  <c r="H560" i="1" s="1"/>
  <c r="H559" i="1"/>
  <c r="G559" i="1"/>
  <c r="D559" i="1"/>
  <c r="C559" i="1"/>
  <c r="H558" i="1"/>
  <c r="D558" i="1"/>
  <c r="C558" i="1"/>
  <c r="G558" i="1" s="1"/>
  <c r="D557" i="1"/>
  <c r="C557" i="1"/>
  <c r="H557" i="1" s="1"/>
  <c r="G556" i="1"/>
  <c r="D556" i="1"/>
  <c r="C556" i="1"/>
  <c r="D555" i="1"/>
  <c r="C555" i="1"/>
  <c r="H555" i="1" s="1"/>
  <c r="D554" i="1"/>
  <c r="C554" i="1"/>
  <c r="H553" i="1"/>
  <c r="D553" i="1"/>
  <c r="C553" i="1"/>
  <c r="G553" i="1" s="1"/>
  <c r="H552" i="1"/>
  <c r="D552" i="1"/>
  <c r="C552" i="1"/>
  <c r="G552" i="1" s="1"/>
  <c r="D551" i="1"/>
  <c r="C551" i="1"/>
  <c r="H550" i="1"/>
  <c r="G550" i="1"/>
  <c r="D550" i="1"/>
  <c r="C550" i="1"/>
  <c r="D549" i="1"/>
  <c r="C549" i="1"/>
  <c r="H549" i="1" s="1"/>
  <c r="H548" i="1"/>
  <c r="D548" i="1"/>
  <c r="C548" i="1"/>
  <c r="G548" i="1" s="1"/>
  <c r="H547" i="1"/>
  <c r="G547" i="1"/>
  <c r="D547" i="1"/>
  <c r="C547" i="1"/>
  <c r="D546" i="1"/>
  <c r="C546" i="1"/>
  <c r="H545" i="1"/>
  <c r="D545" i="1"/>
  <c r="C545" i="1"/>
  <c r="G545" i="1" s="1"/>
  <c r="H544" i="1"/>
  <c r="G544" i="1"/>
  <c r="D544" i="1"/>
  <c r="C544" i="1"/>
  <c r="H543" i="1"/>
  <c r="D543" i="1"/>
  <c r="C543" i="1"/>
  <c r="G543" i="1" s="1"/>
  <c r="H542" i="1"/>
  <c r="G542" i="1"/>
  <c r="D542" i="1"/>
  <c r="C542" i="1"/>
  <c r="D541" i="1"/>
  <c r="C541" i="1"/>
  <c r="H541" i="1" s="1"/>
  <c r="H540" i="1"/>
  <c r="G540" i="1"/>
  <c r="D540" i="1"/>
  <c r="C540" i="1"/>
  <c r="D539" i="1"/>
  <c r="C539" i="1"/>
  <c r="H539" i="1" s="1"/>
  <c r="H538" i="1"/>
  <c r="G538" i="1"/>
  <c r="D538" i="1"/>
  <c r="C538" i="1"/>
  <c r="D537" i="1"/>
  <c r="C537" i="1"/>
  <c r="D536" i="1"/>
  <c r="C536" i="1"/>
  <c r="H536" i="1" s="1"/>
  <c r="D535" i="1"/>
  <c r="C535" i="1"/>
  <c r="D534" i="1"/>
  <c r="H534" i="1" s="1"/>
  <c r="C534" i="1"/>
  <c r="H533" i="1"/>
  <c r="G533" i="1"/>
  <c r="D533" i="1"/>
  <c r="C533" i="1"/>
  <c r="G532" i="1"/>
  <c r="D532" i="1"/>
  <c r="H532" i="1" s="1"/>
  <c r="C532" i="1"/>
  <c r="D531" i="1"/>
  <c r="C531" i="1"/>
  <c r="H531" i="1" s="1"/>
  <c r="H528" i="1"/>
  <c r="G528" i="1"/>
  <c r="D528" i="1"/>
  <c r="C528" i="1"/>
  <c r="G527" i="1"/>
  <c r="D527" i="1"/>
  <c r="C527" i="1"/>
  <c r="H526" i="1"/>
  <c r="D526" i="1"/>
  <c r="C526" i="1"/>
  <c r="G526" i="1" s="1"/>
  <c r="D525" i="1"/>
  <c r="C525" i="1"/>
  <c r="D524" i="1"/>
  <c r="G524" i="1" s="1"/>
  <c r="C524" i="1"/>
  <c r="D523" i="1"/>
  <c r="G522" i="1"/>
  <c r="D522" i="1"/>
  <c r="C522" i="1"/>
  <c r="H522" i="1" s="1"/>
  <c r="H521" i="1"/>
  <c r="G521" i="1"/>
  <c r="D521" i="1"/>
  <c r="C521" i="1"/>
  <c r="C520" i="1"/>
  <c r="D519" i="1"/>
  <c r="C519" i="1"/>
  <c r="H519" i="1" s="1"/>
  <c r="D518" i="1"/>
  <c r="H518" i="1" s="1"/>
  <c r="C518" i="1"/>
  <c r="D517" i="1"/>
  <c r="C517" i="1"/>
  <c r="H515" i="1"/>
  <c r="G515" i="1"/>
  <c r="D515" i="1"/>
  <c r="C515" i="1"/>
  <c r="D514" i="1"/>
  <c r="C514" i="1"/>
  <c r="D513" i="1"/>
  <c r="H513" i="1" s="1"/>
  <c r="C513" i="1"/>
  <c r="D512" i="1"/>
  <c r="C512" i="1"/>
  <c r="D511" i="1"/>
  <c r="C511" i="1"/>
  <c r="G511" i="1" s="1"/>
  <c r="G510" i="1"/>
  <c r="D510" i="1"/>
  <c r="C510" i="1"/>
  <c r="H510" i="1" s="1"/>
  <c r="D509" i="1"/>
  <c r="C509" i="1"/>
  <c r="H509" i="1" s="1"/>
  <c r="D508" i="1"/>
  <c r="D507" i="1"/>
  <c r="C507" i="1"/>
  <c r="D506" i="1"/>
  <c r="C506" i="1"/>
  <c r="H506" i="1" s="1"/>
  <c r="D505" i="1"/>
  <c r="C505" i="1"/>
  <c r="H505" i="1" s="1"/>
  <c r="D504" i="1"/>
  <c r="H504" i="1" s="1"/>
  <c r="C504" i="1"/>
  <c r="D503" i="1"/>
  <c r="H503" i="1" s="1"/>
  <c r="C503" i="1"/>
  <c r="D502" i="1"/>
  <c r="C502" i="1"/>
  <c r="D501" i="1"/>
  <c r="G501" i="1" s="1"/>
  <c r="C501" i="1"/>
  <c r="D500" i="1"/>
  <c r="C500" i="1"/>
  <c r="H500" i="1" s="1"/>
  <c r="G499" i="1"/>
  <c r="D499" i="1"/>
  <c r="C499" i="1"/>
  <c r="H498" i="1"/>
  <c r="D498" i="1"/>
  <c r="G498" i="1" s="1"/>
  <c r="C498" i="1"/>
  <c r="D497" i="1"/>
  <c r="C497" i="1"/>
  <c r="D496" i="1"/>
  <c r="G496" i="1" s="1"/>
  <c r="C496" i="1"/>
  <c r="H496" i="1" s="1"/>
  <c r="H495" i="1"/>
  <c r="G495" i="1"/>
  <c r="D495" i="1"/>
  <c r="C495" i="1"/>
  <c r="D494" i="1"/>
  <c r="C494" i="1"/>
  <c r="H494" i="1" s="1"/>
  <c r="H493" i="1"/>
  <c r="D493" i="1"/>
  <c r="G493" i="1" s="1"/>
  <c r="C493" i="1"/>
  <c r="D492" i="1"/>
  <c r="C492" i="1"/>
  <c r="D491" i="1"/>
  <c r="D490" i="1"/>
  <c r="C490" i="1"/>
  <c r="H490" i="1" s="1"/>
  <c r="H489" i="1"/>
  <c r="G489" i="1"/>
  <c r="D489" i="1"/>
  <c r="C489" i="1"/>
  <c r="D488" i="1"/>
  <c r="H488" i="1" s="1"/>
  <c r="C488" i="1"/>
  <c r="D487" i="1"/>
  <c r="C487" i="1"/>
  <c r="D486" i="1"/>
  <c r="C486" i="1"/>
  <c r="H486" i="1" s="1"/>
  <c r="D484" i="1"/>
  <c r="C484" i="1"/>
  <c r="H484" i="1" s="1"/>
  <c r="D483" i="1"/>
  <c r="G483" i="1" s="1"/>
  <c r="C483" i="1"/>
  <c r="D482" i="1"/>
  <c r="C482" i="1"/>
  <c r="H481" i="1"/>
  <c r="G481" i="1"/>
  <c r="D481" i="1"/>
  <c r="C481" i="1"/>
  <c r="D480" i="1"/>
  <c r="C480" i="1"/>
  <c r="D479" i="1"/>
  <c r="G479" i="1" s="1"/>
  <c r="C479" i="1"/>
  <c r="D478" i="1"/>
  <c r="C478" i="1"/>
  <c r="H478" i="1" s="1"/>
  <c r="D477" i="1"/>
  <c r="C477" i="1"/>
  <c r="H476" i="1"/>
  <c r="G476" i="1"/>
  <c r="D476" i="1"/>
  <c r="C476" i="1"/>
  <c r="D475" i="1"/>
  <c r="C475" i="1"/>
  <c r="H475" i="1" s="1"/>
  <c r="D474" i="1"/>
  <c r="C474" i="1"/>
  <c r="D473" i="1"/>
  <c r="D472" i="1"/>
  <c r="C472" i="1"/>
  <c r="D471" i="1"/>
  <c r="C471" i="1"/>
  <c r="H471" i="1" s="1"/>
  <c r="H470" i="1"/>
  <c r="G470" i="1"/>
  <c r="D470" i="1"/>
  <c r="C470" i="1"/>
  <c r="D469" i="1"/>
  <c r="C469" i="1"/>
  <c r="D468" i="1"/>
  <c r="C468" i="1"/>
  <c r="D467" i="1"/>
  <c r="C467" i="1"/>
  <c r="D466" i="1"/>
  <c r="C466" i="1"/>
  <c r="H466" i="1" s="1"/>
  <c r="H465" i="1"/>
  <c r="G465" i="1"/>
  <c r="D465" i="1"/>
  <c r="C465" i="1"/>
  <c r="D464" i="1"/>
  <c r="C464" i="1"/>
  <c r="H464" i="1" s="1"/>
  <c r="G463" i="1"/>
  <c r="D463" i="1"/>
  <c r="C463" i="1"/>
  <c r="H463" i="1" s="1"/>
  <c r="D462" i="1"/>
  <c r="C462" i="1"/>
  <c r="D461" i="1"/>
  <c r="C461" i="1"/>
  <c r="H461" i="1" s="1"/>
  <c r="H459" i="1"/>
  <c r="D459" i="1"/>
  <c r="G459" i="1" s="1"/>
  <c r="C459" i="1"/>
  <c r="D458" i="1"/>
  <c r="C458" i="1"/>
  <c r="H458" i="1" s="1"/>
  <c r="H457" i="1"/>
  <c r="G457" i="1"/>
  <c r="D457" i="1"/>
  <c r="C457" i="1"/>
  <c r="D456" i="1"/>
  <c r="C456" i="1"/>
  <c r="H456" i="1" s="1"/>
  <c r="D455" i="1"/>
  <c r="C455" i="1"/>
  <c r="D454" i="1"/>
  <c r="G454" i="1" s="1"/>
  <c r="C454" i="1"/>
  <c r="D453" i="1"/>
  <c r="C453" i="1"/>
  <c r="H453" i="1" s="1"/>
  <c r="H452" i="1"/>
  <c r="G452" i="1"/>
  <c r="D452" i="1"/>
  <c r="C452" i="1"/>
  <c r="D451" i="1"/>
  <c r="C451" i="1"/>
  <c r="H451" i="1" s="1"/>
  <c r="D450" i="1"/>
  <c r="C450" i="1"/>
  <c r="D449" i="1"/>
  <c r="H449" i="1" s="1"/>
  <c r="C449" i="1"/>
  <c r="D448" i="1"/>
  <c r="C448" i="1"/>
  <c r="H448" i="1" s="1"/>
  <c r="H447" i="1"/>
  <c r="G447" i="1"/>
  <c r="D447" i="1"/>
  <c r="C447" i="1"/>
  <c r="H446" i="1"/>
  <c r="G446" i="1"/>
  <c r="D446" i="1"/>
  <c r="C446" i="1"/>
  <c r="D445" i="1"/>
  <c r="C445" i="1"/>
  <c r="H445" i="1" s="1"/>
  <c r="D444" i="1"/>
  <c r="H444" i="1" s="1"/>
  <c r="C444" i="1"/>
  <c r="D443" i="1"/>
  <c r="C443" i="1"/>
  <c r="H443" i="1" s="1"/>
  <c r="H442" i="1"/>
  <c r="G442" i="1"/>
  <c r="D442" i="1"/>
  <c r="C442" i="1"/>
  <c r="D441" i="1"/>
  <c r="C441" i="1"/>
  <c r="G441" i="1" s="1"/>
  <c r="D440" i="1"/>
  <c r="C440" i="1"/>
  <c r="H440" i="1" s="1"/>
  <c r="D439" i="1"/>
  <c r="C439" i="1"/>
  <c r="D438" i="1"/>
  <c r="C438" i="1"/>
  <c r="H438" i="1" s="1"/>
  <c r="H437" i="1"/>
  <c r="G437" i="1"/>
  <c r="D437" i="1"/>
  <c r="C437" i="1"/>
  <c r="D436" i="1"/>
  <c r="G436" i="1" s="1"/>
  <c r="C436" i="1"/>
  <c r="H436" i="1" s="1"/>
  <c r="H435" i="1"/>
  <c r="G435" i="1"/>
  <c r="D435" i="1"/>
  <c r="C435" i="1"/>
  <c r="C434" i="1"/>
  <c r="D433" i="1"/>
  <c r="C433" i="1"/>
  <c r="H433" i="1" s="1"/>
  <c r="H432" i="1"/>
  <c r="G432" i="1"/>
  <c r="D432" i="1"/>
  <c r="C432" i="1"/>
  <c r="D431" i="1"/>
  <c r="C431" i="1"/>
  <c r="H431" i="1" s="1"/>
  <c r="D430" i="1"/>
  <c r="C430" i="1"/>
  <c r="H430" i="1" s="1"/>
  <c r="H429" i="1"/>
  <c r="D429" i="1"/>
  <c r="G429" i="1" s="1"/>
  <c r="C429" i="1"/>
  <c r="D428" i="1"/>
  <c r="C428" i="1"/>
  <c r="H428" i="1" s="1"/>
  <c r="H427" i="1"/>
  <c r="G427" i="1"/>
  <c r="D427" i="1"/>
  <c r="C427" i="1"/>
  <c r="H426" i="1"/>
  <c r="G426" i="1"/>
  <c r="D426" i="1"/>
  <c r="C426" i="1"/>
  <c r="C425" i="1"/>
  <c r="D423" i="1"/>
  <c r="C423" i="1"/>
  <c r="H423" i="1" s="1"/>
  <c r="D416" i="1"/>
  <c r="C416" i="1"/>
  <c r="D415" i="1"/>
  <c r="C415" i="1"/>
  <c r="H415" i="1" s="1"/>
  <c r="D414" i="1"/>
  <c r="C414" i="1"/>
  <c r="D411" i="1"/>
  <c r="C411" i="1"/>
  <c r="D410" i="1"/>
  <c r="C410" i="1"/>
  <c r="H410" i="1" s="1"/>
  <c r="H409" i="1"/>
  <c r="G409" i="1"/>
  <c r="D409" i="1"/>
  <c r="C409" i="1"/>
  <c r="D408" i="1"/>
  <c r="C408" i="1"/>
  <c r="D407" i="1"/>
  <c r="D406" i="1"/>
  <c r="C406" i="1"/>
  <c r="D404" i="1"/>
  <c r="G404" i="1" s="1"/>
  <c r="C404" i="1"/>
  <c r="H403" i="1"/>
  <c r="D403" i="1"/>
  <c r="G403" i="1" s="1"/>
  <c r="C403" i="1"/>
  <c r="H402" i="1"/>
  <c r="G402" i="1"/>
  <c r="D402" i="1"/>
  <c r="C402" i="1"/>
  <c r="C401" i="1"/>
  <c r="D400" i="1"/>
  <c r="C400" i="1"/>
  <c r="D399" i="1"/>
  <c r="C399" i="1"/>
  <c r="H399" i="1" s="1"/>
  <c r="D398" i="1"/>
  <c r="C398" i="1"/>
  <c r="D397" i="1"/>
  <c r="C397" i="1"/>
  <c r="G397" i="1" s="1"/>
  <c r="D396" i="1"/>
  <c r="C396" i="1"/>
  <c r="D395" i="1"/>
  <c r="C395" i="1"/>
  <c r="H395" i="1" s="1"/>
  <c r="H394" i="1"/>
  <c r="G394" i="1"/>
  <c r="D394" i="1"/>
  <c r="C394" i="1"/>
  <c r="D393" i="1"/>
  <c r="C393" i="1"/>
  <c r="D392" i="1"/>
  <c r="C392" i="1"/>
  <c r="H392" i="1" s="1"/>
  <c r="D391" i="1"/>
  <c r="C391" i="1"/>
  <c r="D390" i="1"/>
  <c r="C390" i="1"/>
  <c r="H390" i="1" s="1"/>
  <c r="D389" i="1"/>
  <c r="C389" i="1"/>
  <c r="H389" i="1" s="1"/>
  <c r="D388" i="1"/>
  <c r="C388" i="1"/>
  <c r="H388" i="1" s="1"/>
  <c r="H387" i="1"/>
  <c r="G387" i="1"/>
  <c r="D387" i="1"/>
  <c r="C387" i="1"/>
  <c r="D386" i="1"/>
  <c r="C386" i="1"/>
  <c r="D385" i="1"/>
  <c r="C385" i="1"/>
  <c r="G385" i="1" s="1"/>
  <c r="G384" i="1"/>
  <c r="D384" i="1"/>
  <c r="C384" i="1"/>
  <c r="H384" i="1" s="1"/>
  <c r="D383" i="1"/>
  <c r="D382" i="1"/>
  <c r="C382" i="1"/>
  <c r="D381" i="1"/>
  <c r="C381" i="1"/>
  <c r="H380" i="1"/>
  <c r="G380" i="1"/>
  <c r="D380" i="1"/>
  <c r="C380" i="1"/>
  <c r="D379" i="1"/>
  <c r="C379" i="1"/>
  <c r="H379" i="1" s="1"/>
  <c r="D378" i="1"/>
  <c r="G378" i="1" s="1"/>
  <c r="C378" i="1"/>
  <c r="H378" i="1" s="1"/>
  <c r="D377" i="1"/>
  <c r="C377" i="1"/>
  <c r="H377" i="1" s="1"/>
  <c r="D376" i="1"/>
  <c r="C376" i="1"/>
  <c r="D375" i="1"/>
  <c r="C375" i="1"/>
  <c r="D374" i="1"/>
  <c r="G374" i="1" s="1"/>
  <c r="C374" i="1"/>
  <c r="H374" i="1" s="1"/>
  <c r="H373" i="1"/>
  <c r="G373" i="1"/>
  <c r="D373" i="1"/>
  <c r="C373" i="1"/>
  <c r="H372" i="1"/>
  <c r="G372" i="1"/>
  <c r="D372" i="1"/>
  <c r="C372" i="1"/>
  <c r="D371" i="1"/>
  <c r="C371" i="1"/>
  <c r="D370" i="1"/>
  <c r="C370" i="1"/>
  <c r="H370" i="1" s="1"/>
  <c r="D369" i="1"/>
  <c r="C369" i="1"/>
  <c r="H369" i="1" s="1"/>
  <c r="D368" i="1"/>
  <c r="H367" i="1"/>
  <c r="G367" i="1"/>
  <c r="D367" i="1"/>
  <c r="C367" i="1"/>
  <c r="D366" i="1"/>
  <c r="C366" i="1"/>
  <c r="G365" i="1"/>
  <c r="D365" i="1"/>
  <c r="C365" i="1"/>
  <c r="D364" i="1"/>
  <c r="C364" i="1"/>
  <c r="H364" i="1" s="1"/>
  <c r="G363" i="1"/>
  <c r="D363" i="1"/>
  <c r="H363" i="1" s="1"/>
  <c r="C363" i="1"/>
  <c r="D362" i="1"/>
  <c r="C362" i="1"/>
  <c r="H362" i="1" s="1"/>
  <c r="D361" i="1"/>
  <c r="C361" i="1"/>
  <c r="D360" i="1"/>
  <c r="C360" i="1"/>
  <c r="H359" i="1"/>
  <c r="G359" i="1"/>
  <c r="D359" i="1"/>
  <c r="C359" i="1"/>
  <c r="D358" i="1"/>
  <c r="C358" i="1"/>
  <c r="G358" i="1" s="1"/>
  <c r="D357" i="1"/>
  <c r="C357" i="1"/>
  <c r="D356" i="1"/>
  <c r="D354" i="1"/>
  <c r="G354" i="1" s="1"/>
  <c r="C354" i="1"/>
  <c r="H353" i="1"/>
  <c r="G353" i="1"/>
  <c r="D353" i="1"/>
  <c r="C353" i="1"/>
  <c r="D352" i="1"/>
  <c r="C352" i="1"/>
  <c r="H352" i="1" s="1"/>
  <c r="D351" i="1"/>
  <c r="C351" i="1"/>
  <c r="C350" i="1"/>
  <c r="C349" i="1"/>
  <c r="D348" i="1"/>
  <c r="H348" i="1" s="1"/>
  <c r="C348" i="1"/>
  <c r="D347" i="1"/>
  <c r="C347" i="1"/>
  <c r="H347" i="1" s="1"/>
  <c r="D346" i="1"/>
  <c r="C346" i="1"/>
  <c r="D345" i="1"/>
  <c r="C345" i="1"/>
  <c r="H345" i="1" s="1"/>
  <c r="H344" i="1"/>
  <c r="G344" i="1"/>
  <c r="D344" i="1"/>
  <c r="C344" i="1"/>
  <c r="D343" i="1"/>
  <c r="C343" i="1"/>
  <c r="H342" i="1"/>
  <c r="G342" i="1"/>
  <c r="D342" i="1"/>
  <c r="C342" i="1"/>
  <c r="C341" i="1"/>
  <c r="H340" i="1"/>
  <c r="G340" i="1"/>
  <c r="D340" i="1"/>
  <c r="C340" i="1"/>
  <c r="D339" i="1"/>
  <c r="C339" i="1"/>
  <c r="H339" i="1" s="1"/>
  <c r="H338" i="1"/>
  <c r="D338" i="1"/>
  <c r="C338" i="1"/>
  <c r="G338" i="1" s="1"/>
  <c r="D337" i="1"/>
  <c r="C337" i="1"/>
  <c r="G337" i="1" s="1"/>
  <c r="D336" i="1"/>
  <c r="C336" i="1"/>
  <c r="D335" i="1"/>
  <c r="C335" i="1"/>
  <c r="H335" i="1" s="1"/>
  <c r="H334" i="1"/>
  <c r="G334" i="1"/>
  <c r="D334" i="1"/>
  <c r="C334" i="1"/>
  <c r="G333" i="1"/>
  <c r="D333" i="1"/>
  <c r="H333" i="1" s="1"/>
  <c r="C333" i="1"/>
  <c r="D332" i="1"/>
  <c r="C332" i="1"/>
  <c r="D331" i="1"/>
  <c r="C331" i="1"/>
  <c r="D330" i="1"/>
  <c r="G330" i="1" s="1"/>
  <c r="C330" i="1"/>
  <c r="H330" i="1" s="1"/>
  <c r="H329" i="1"/>
  <c r="D329" i="1"/>
  <c r="G329" i="1" s="1"/>
  <c r="C329" i="1"/>
  <c r="H328" i="1"/>
  <c r="G328" i="1"/>
  <c r="D328" i="1"/>
  <c r="C328" i="1"/>
  <c r="H327" i="1"/>
  <c r="D327" i="1"/>
  <c r="C327" i="1"/>
  <c r="G327" i="1" s="1"/>
  <c r="D326" i="1"/>
  <c r="C326" i="1"/>
  <c r="D325" i="1"/>
  <c r="C325" i="1"/>
  <c r="H325" i="1" s="1"/>
  <c r="D324" i="1"/>
  <c r="C324" i="1"/>
  <c r="D323" i="1"/>
  <c r="C323" i="1"/>
  <c r="H323" i="1" s="1"/>
  <c r="H322" i="1"/>
  <c r="D322" i="1"/>
  <c r="G322" i="1" s="1"/>
  <c r="C322" i="1"/>
  <c r="D321" i="1"/>
  <c r="C321" i="1"/>
  <c r="H320" i="1"/>
  <c r="D320" i="1"/>
  <c r="C320" i="1"/>
  <c r="G320" i="1" s="1"/>
  <c r="D319" i="1"/>
  <c r="C319" i="1"/>
  <c r="H319" i="1" s="1"/>
  <c r="D318" i="1"/>
  <c r="C318" i="1"/>
  <c r="H317" i="1"/>
  <c r="G317" i="1"/>
  <c r="D317" i="1"/>
  <c r="C317" i="1"/>
  <c r="D315" i="1"/>
  <c r="C315" i="1"/>
  <c r="D314" i="1"/>
  <c r="G314" i="1" s="1"/>
  <c r="C314" i="1"/>
  <c r="D313" i="1"/>
  <c r="C313" i="1"/>
  <c r="H313" i="1" s="1"/>
  <c r="D312" i="1"/>
  <c r="C312" i="1"/>
  <c r="G312" i="1" s="1"/>
  <c r="D311" i="1"/>
  <c r="C311" i="1"/>
  <c r="H310" i="1"/>
  <c r="G310" i="1"/>
  <c r="D310" i="1"/>
  <c r="C310" i="1"/>
  <c r="D309" i="1"/>
  <c r="C309" i="1"/>
  <c r="D308" i="1"/>
  <c r="G308" i="1" s="1"/>
  <c r="C308" i="1"/>
  <c r="D307" i="1"/>
  <c r="C307" i="1"/>
  <c r="H307" i="1" s="1"/>
  <c r="D306" i="1"/>
  <c r="C306" i="1"/>
  <c r="D305" i="1"/>
  <c r="C305" i="1"/>
  <c r="D304" i="1"/>
  <c r="D302" i="1"/>
  <c r="C302" i="1"/>
  <c r="G302" i="1" s="1"/>
  <c r="D301" i="1"/>
  <c r="G301" i="1" s="1"/>
  <c r="C301" i="1"/>
  <c r="H300" i="1"/>
  <c r="G300" i="1"/>
  <c r="D300" i="1"/>
  <c r="C300" i="1"/>
  <c r="D299" i="1"/>
  <c r="C299" i="1"/>
  <c r="G299" i="1" s="1"/>
  <c r="D298" i="1"/>
  <c r="C298" i="1"/>
  <c r="H298" i="1" s="1"/>
  <c r="H294" i="1"/>
  <c r="C294" i="1"/>
  <c r="H293" i="1"/>
  <c r="G293" i="1"/>
  <c r="D293" i="1"/>
  <c r="C293" i="1"/>
  <c r="D292" i="1"/>
  <c r="C292" i="1"/>
  <c r="H292" i="1" s="1"/>
  <c r="D291" i="1"/>
  <c r="G291" i="1" s="1"/>
  <c r="C291" i="1"/>
  <c r="H291" i="1" s="1"/>
  <c r="D290" i="1"/>
  <c r="H290" i="1" s="1"/>
  <c r="C290" i="1"/>
  <c r="H289" i="1"/>
  <c r="D289" i="1"/>
  <c r="C289" i="1"/>
  <c r="G289" i="1" s="1"/>
  <c r="D288" i="1"/>
  <c r="H288" i="1" s="1"/>
  <c r="C288" i="1"/>
  <c r="D287" i="1"/>
  <c r="C287" i="1"/>
  <c r="H287" i="1" s="1"/>
  <c r="D286" i="1"/>
  <c r="C286" i="1"/>
  <c r="H286" i="1" s="1"/>
  <c r="D285" i="1"/>
  <c r="G285" i="1" s="1"/>
  <c r="C285" i="1"/>
  <c r="H285" i="1" s="1"/>
  <c r="H284" i="1"/>
  <c r="G284" i="1"/>
  <c r="D284" i="1"/>
  <c r="C284" i="1"/>
  <c r="D283" i="1"/>
  <c r="G283" i="1" s="1"/>
  <c r="C283" i="1"/>
  <c r="D282" i="1"/>
  <c r="C282" i="1"/>
  <c r="H282" i="1" s="1"/>
  <c r="G281" i="1"/>
  <c r="D281" i="1"/>
  <c r="C281" i="1"/>
  <c r="D280" i="1"/>
  <c r="C280" i="1"/>
  <c r="G280" i="1" s="1"/>
  <c r="D279" i="1"/>
  <c r="D278" i="1"/>
  <c r="C278" i="1"/>
  <c r="H278" i="1" s="1"/>
  <c r="H277" i="1"/>
  <c r="G277" i="1"/>
  <c r="D277" i="1"/>
  <c r="C277" i="1"/>
  <c r="D276" i="1"/>
  <c r="C276" i="1"/>
  <c r="H275" i="1"/>
  <c r="G275" i="1"/>
  <c r="D275" i="1"/>
  <c r="C275" i="1"/>
  <c r="H274" i="1"/>
  <c r="G274" i="1"/>
  <c r="D274" i="1"/>
  <c r="C274" i="1"/>
  <c r="D273" i="1"/>
  <c r="C273" i="1"/>
  <c r="H272" i="1"/>
  <c r="G272" i="1"/>
  <c r="D272" i="1"/>
  <c r="C272" i="1"/>
  <c r="D271" i="1"/>
  <c r="C271" i="1"/>
  <c r="H270" i="1"/>
  <c r="G270" i="1"/>
  <c r="D270" i="1"/>
  <c r="C270" i="1"/>
  <c r="D268" i="1"/>
  <c r="C268" i="1"/>
  <c r="H268" i="1" s="1"/>
  <c r="D267" i="1"/>
  <c r="G267" i="1" s="1"/>
  <c r="C267" i="1"/>
  <c r="H267" i="1" s="1"/>
  <c r="D266" i="1"/>
  <c r="C266" i="1"/>
  <c r="H266" i="1" s="1"/>
  <c r="D265" i="1"/>
  <c r="H264" i="1"/>
  <c r="G264" i="1"/>
  <c r="D264" i="1"/>
  <c r="C264" i="1"/>
  <c r="H263" i="1"/>
  <c r="G263" i="1"/>
  <c r="D263" i="1"/>
  <c r="C263" i="1"/>
  <c r="D262" i="1"/>
  <c r="C262" i="1"/>
  <c r="H262" i="1" s="1"/>
  <c r="D261" i="1"/>
  <c r="C261" i="1"/>
  <c r="H261" i="1" s="1"/>
  <c r="D260" i="1"/>
  <c r="C260" i="1"/>
  <c r="H259" i="1"/>
  <c r="G259" i="1"/>
  <c r="D259" i="1"/>
  <c r="C259" i="1"/>
  <c r="D258" i="1"/>
  <c r="H257" i="1"/>
  <c r="G257" i="1"/>
  <c r="D257" i="1"/>
  <c r="C257" i="1"/>
  <c r="D256" i="1"/>
  <c r="C256" i="1"/>
  <c r="H256" i="1" s="1"/>
  <c r="D255" i="1"/>
  <c r="C255" i="1"/>
  <c r="H254" i="1"/>
  <c r="G254" i="1"/>
  <c r="D254" i="1"/>
  <c r="C254" i="1"/>
  <c r="H253" i="1"/>
  <c r="D253" i="1"/>
  <c r="G253" i="1" s="1"/>
  <c r="C253" i="1"/>
  <c r="D252" i="1"/>
  <c r="C252" i="1"/>
  <c r="G252" i="1" s="1"/>
  <c r="D251" i="1"/>
  <c r="C251" i="1"/>
  <c r="H251" i="1" s="1"/>
  <c r="D250" i="1"/>
  <c r="H249" i="1"/>
  <c r="G249" i="1"/>
  <c r="D249" i="1"/>
  <c r="C249" i="1"/>
  <c r="D248" i="1"/>
  <c r="G248" i="1" s="1"/>
  <c r="C248" i="1"/>
  <c r="H248" i="1" s="1"/>
  <c r="D247" i="1"/>
  <c r="H247" i="1" s="1"/>
  <c r="C247" i="1"/>
  <c r="D246" i="1"/>
  <c r="C246" i="1"/>
  <c r="H246" i="1" s="1"/>
  <c r="D245" i="1"/>
  <c r="C245" i="1"/>
  <c r="H244" i="1"/>
  <c r="D244" i="1"/>
  <c r="C244" i="1"/>
  <c r="G244" i="1" s="1"/>
  <c r="D243" i="1"/>
  <c r="C243" i="1"/>
  <c r="H243" i="1" s="1"/>
  <c r="D242" i="1"/>
  <c r="C242" i="1"/>
  <c r="H242" i="1" s="1"/>
  <c r="H241" i="1"/>
  <c r="G241" i="1"/>
  <c r="D241" i="1"/>
  <c r="C241" i="1"/>
  <c r="D240" i="1"/>
  <c r="C240" i="1"/>
  <c r="H239" i="1"/>
  <c r="G239" i="1"/>
  <c r="D239" i="1"/>
  <c r="C239" i="1"/>
  <c r="H238" i="1"/>
  <c r="G238" i="1"/>
  <c r="D238" i="1"/>
  <c r="C238" i="1"/>
  <c r="D237" i="1"/>
  <c r="C237" i="1"/>
  <c r="G237" i="1" s="1"/>
  <c r="H236" i="1"/>
  <c r="G236" i="1"/>
  <c r="D236" i="1"/>
  <c r="C236" i="1"/>
  <c r="D235" i="1"/>
  <c r="C235" i="1"/>
  <c r="H234" i="1"/>
  <c r="G234" i="1"/>
  <c r="D234" i="1"/>
  <c r="C234" i="1"/>
  <c r="C233" i="1"/>
  <c r="D232" i="1"/>
  <c r="C232" i="1"/>
  <c r="H232" i="1" s="1"/>
  <c r="H231" i="1"/>
  <c r="G231" i="1"/>
  <c r="D231" i="1"/>
  <c r="C231" i="1"/>
  <c r="D230" i="1"/>
  <c r="C230" i="1"/>
  <c r="H229" i="1"/>
  <c r="D229" i="1"/>
  <c r="C229" i="1"/>
  <c r="G229" i="1" s="1"/>
  <c r="D228" i="1"/>
  <c r="C228" i="1"/>
  <c r="H228" i="1" s="1"/>
  <c r="H227" i="1"/>
  <c r="G227" i="1"/>
  <c r="D227" i="1"/>
  <c r="C227" i="1"/>
  <c r="D225" i="1"/>
  <c r="C225" i="1"/>
  <c r="H225" i="1" s="1"/>
  <c r="H224" i="1"/>
  <c r="D224" i="1"/>
  <c r="C224" i="1"/>
  <c r="G224" i="1" s="1"/>
  <c r="D223" i="1"/>
  <c r="G223" i="1" s="1"/>
  <c r="C223" i="1"/>
  <c r="G222" i="1"/>
  <c r="D222" i="1"/>
  <c r="C222" i="1"/>
  <c r="H222" i="1" s="1"/>
  <c r="D220" i="1"/>
  <c r="C220" i="1"/>
  <c r="H220" i="1" s="1"/>
  <c r="H219" i="1"/>
  <c r="D219" i="1"/>
  <c r="C219" i="1"/>
  <c r="G219" i="1" s="1"/>
  <c r="D218" i="1"/>
  <c r="C218" i="1"/>
  <c r="H218" i="1" s="1"/>
  <c r="D217" i="1"/>
  <c r="D216" i="1"/>
  <c r="C216" i="1"/>
  <c r="H216" i="1" s="1"/>
  <c r="D215" i="1"/>
  <c r="C215" i="1"/>
  <c r="H215" i="1" s="1"/>
  <c r="H214" i="1"/>
  <c r="D214" i="1"/>
  <c r="C214" i="1"/>
  <c r="G214" i="1" s="1"/>
  <c r="D213" i="1"/>
  <c r="C213" i="1"/>
  <c r="H213" i="1" s="1"/>
  <c r="D212" i="1"/>
  <c r="G212" i="1" s="1"/>
  <c r="C212" i="1"/>
  <c r="H212" i="1" s="1"/>
  <c r="D211" i="1"/>
  <c r="H211" i="1" s="1"/>
  <c r="C211" i="1"/>
  <c r="H210" i="1"/>
  <c r="G210" i="1"/>
  <c r="D210" i="1"/>
  <c r="C210" i="1"/>
  <c r="H209" i="1"/>
  <c r="D209" i="1"/>
  <c r="C209" i="1"/>
  <c r="G209" i="1" s="1"/>
  <c r="D208" i="1"/>
  <c r="C208" i="1"/>
  <c r="H208" i="1" s="1"/>
  <c r="D207" i="1"/>
  <c r="C207" i="1"/>
  <c r="G207" i="1" s="1"/>
  <c r="D206" i="1"/>
  <c r="C206" i="1"/>
  <c r="H206" i="1" s="1"/>
  <c r="H205" i="1"/>
  <c r="G205" i="1"/>
  <c r="D205" i="1"/>
  <c r="C205" i="1"/>
  <c r="D203" i="1"/>
  <c r="C203" i="1"/>
  <c r="H202" i="1"/>
  <c r="G202" i="1"/>
  <c r="D202" i="1"/>
  <c r="C202" i="1"/>
  <c r="D201" i="1"/>
  <c r="C201" i="1"/>
  <c r="H201" i="1" s="1"/>
  <c r="D200" i="1"/>
  <c r="C200" i="1"/>
  <c r="H199" i="1"/>
  <c r="D199" i="1"/>
  <c r="C199" i="1"/>
  <c r="G199" i="1" s="1"/>
  <c r="D197" i="1"/>
  <c r="C197" i="1"/>
  <c r="H197" i="1" s="1"/>
  <c r="H196" i="1"/>
  <c r="G196" i="1"/>
  <c r="D196" i="1"/>
  <c r="C196" i="1"/>
  <c r="D195" i="1"/>
  <c r="C195" i="1"/>
  <c r="H195" i="1" s="1"/>
  <c r="H194" i="1"/>
  <c r="D194" i="1"/>
  <c r="C194" i="1"/>
  <c r="G194" i="1" s="1"/>
  <c r="D193" i="1"/>
  <c r="C193" i="1"/>
  <c r="H193" i="1" s="1"/>
  <c r="G192" i="1"/>
  <c r="D192" i="1"/>
  <c r="C192" i="1"/>
  <c r="D191" i="1"/>
  <c r="C191" i="1"/>
  <c r="H191" i="1" s="1"/>
  <c r="H190" i="1"/>
  <c r="G190" i="1"/>
  <c r="D190" i="1"/>
  <c r="C190" i="1"/>
  <c r="H189" i="1"/>
  <c r="D189" i="1"/>
  <c r="C189" i="1"/>
  <c r="G189" i="1" s="1"/>
  <c r="D188" i="1"/>
  <c r="C188" i="1"/>
  <c r="H188" i="1" s="1"/>
  <c r="D187" i="1"/>
  <c r="C187" i="1"/>
  <c r="D186" i="1"/>
  <c r="C186" i="1"/>
  <c r="H186" i="1" s="1"/>
  <c r="D185" i="1"/>
  <c r="G185" i="1" s="1"/>
  <c r="C185" i="1"/>
  <c r="H184" i="1"/>
  <c r="D184" i="1"/>
  <c r="C184" i="1"/>
  <c r="G184" i="1" s="1"/>
  <c r="H183" i="1"/>
  <c r="G183" i="1"/>
  <c r="D183" i="1"/>
  <c r="C183" i="1"/>
  <c r="D182" i="1"/>
  <c r="C182" i="1"/>
  <c r="D181" i="1"/>
  <c r="G181" i="1" s="1"/>
  <c r="C181" i="1"/>
  <c r="H181" i="1" s="1"/>
  <c r="D180" i="1"/>
  <c r="G180" i="1" s="1"/>
  <c r="C180" i="1"/>
  <c r="H179" i="1"/>
  <c r="D179" i="1"/>
  <c r="C179" i="1"/>
  <c r="G179" i="1" s="1"/>
  <c r="H178" i="1"/>
  <c r="G178" i="1"/>
  <c r="D178" i="1"/>
  <c r="C178" i="1"/>
  <c r="D177" i="1"/>
  <c r="C177" i="1"/>
  <c r="H177" i="1" s="1"/>
  <c r="D176" i="1"/>
  <c r="C176" i="1"/>
  <c r="G176" i="1" s="1"/>
  <c r="D175" i="1"/>
  <c r="C175" i="1"/>
  <c r="D174" i="1"/>
  <c r="D173" i="1"/>
  <c r="C173" i="1"/>
  <c r="H173" i="1" s="1"/>
  <c r="D172" i="1"/>
  <c r="C172" i="1"/>
  <c r="H172" i="1" s="1"/>
  <c r="D171" i="1"/>
  <c r="C171" i="1"/>
  <c r="D170" i="1"/>
  <c r="C170" i="1"/>
  <c r="H170" i="1" s="1"/>
  <c r="H169" i="1"/>
  <c r="D169" i="1"/>
  <c r="C169" i="1"/>
  <c r="G169" i="1" s="1"/>
  <c r="D168" i="1"/>
  <c r="C168" i="1"/>
  <c r="H167" i="1"/>
  <c r="G167" i="1"/>
  <c r="D167" i="1"/>
  <c r="C167" i="1"/>
  <c r="D166" i="1"/>
  <c r="C166" i="1"/>
  <c r="H165" i="1"/>
  <c r="G165" i="1"/>
  <c r="D165" i="1"/>
  <c r="C165" i="1"/>
  <c r="H164" i="1"/>
  <c r="D164" i="1"/>
  <c r="C164" i="1"/>
  <c r="G164" i="1" s="1"/>
  <c r="D163" i="1"/>
  <c r="C163" i="1"/>
  <c r="H163" i="1" s="1"/>
  <c r="H162" i="1"/>
  <c r="G162" i="1"/>
  <c r="D162" i="1"/>
  <c r="C162" i="1"/>
  <c r="D161" i="1"/>
  <c r="C161" i="1"/>
  <c r="H161" i="1" s="1"/>
  <c r="D160" i="1"/>
  <c r="H159" i="1"/>
  <c r="D159" i="1"/>
  <c r="C159" i="1"/>
  <c r="G159" i="1" s="1"/>
  <c r="D158" i="1"/>
  <c r="C158" i="1"/>
  <c r="H158" i="1" s="1"/>
  <c r="D157" i="1"/>
  <c r="H157" i="1" s="1"/>
  <c r="C157" i="1"/>
  <c r="D156" i="1"/>
  <c r="C156" i="1"/>
  <c r="H156" i="1" s="1"/>
  <c r="D155" i="1"/>
  <c r="C155" i="1"/>
  <c r="H155" i="1" s="1"/>
  <c r="H154" i="1"/>
  <c r="D154" i="1"/>
  <c r="C154" i="1"/>
  <c r="G154" i="1" s="1"/>
  <c r="H153" i="1"/>
  <c r="G153" i="1"/>
  <c r="D153" i="1"/>
  <c r="C153" i="1"/>
  <c r="D152" i="1"/>
  <c r="C152" i="1"/>
  <c r="H152" i="1" s="1"/>
  <c r="D151" i="1"/>
  <c r="C151" i="1"/>
  <c r="H151" i="1" s="1"/>
  <c r="D150" i="1"/>
  <c r="C150" i="1"/>
  <c r="H149" i="1"/>
  <c r="D149" i="1"/>
  <c r="C149" i="1"/>
  <c r="G149" i="1" s="1"/>
  <c r="D147" i="1"/>
  <c r="G147" i="1" s="1"/>
  <c r="C147" i="1"/>
  <c r="H146" i="1"/>
  <c r="G146" i="1"/>
  <c r="D146" i="1"/>
  <c r="C146" i="1"/>
  <c r="D145" i="1"/>
  <c r="C145" i="1"/>
  <c r="H144" i="1"/>
  <c r="D144" i="1"/>
  <c r="C144" i="1"/>
  <c r="G144" i="1" s="1"/>
  <c r="D143" i="1"/>
  <c r="G143" i="1" s="1"/>
  <c r="C143" i="1"/>
  <c r="G142" i="1"/>
  <c r="D142" i="1"/>
  <c r="C142" i="1"/>
  <c r="H142" i="1" s="1"/>
  <c r="H141" i="1"/>
  <c r="G141" i="1"/>
  <c r="D141" i="1"/>
  <c r="C141" i="1"/>
  <c r="D140" i="1"/>
  <c r="C140" i="1"/>
  <c r="H140" i="1" s="1"/>
  <c r="H139" i="1"/>
  <c r="D139" i="1"/>
  <c r="C139" i="1"/>
  <c r="G139" i="1" s="1"/>
  <c r="D138" i="1"/>
  <c r="C138" i="1"/>
  <c r="D137" i="1"/>
  <c r="C137" i="1"/>
  <c r="H137" i="1" s="1"/>
  <c r="H136" i="1"/>
  <c r="D136" i="1"/>
  <c r="G136" i="1" s="1"/>
  <c r="C136" i="1"/>
  <c r="D135" i="1"/>
  <c r="C135" i="1"/>
  <c r="H135" i="1" s="1"/>
  <c r="H134" i="1"/>
  <c r="D134" i="1"/>
  <c r="C134" i="1"/>
  <c r="G134" i="1" s="1"/>
  <c r="D133" i="1"/>
  <c r="C133" i="1"/>
  <c r="H133" i="1" s="1"/>
  <c r="D132" i="1"/>
  <c r="C132" i="1"/>
  <c r="H131" i="1"/>
  <c r="D131" i="1"/>
  <c r="C131" i="1"/>
  <c r="G131" i="1" s="1"/>
  <c r="H129" i="1"/>
  <c r="D129" i="1"/>
  <c r="C129" i="1"/>
  <c r="G129" i="1" s="1"/>
  <c r="H128" i="1"/>
  <c r="G128" i="1"/>
  <c r="D128" i="1"/>
  <c r="C128" i="1"/>
  <c r="D127" i="1"/>
  <c r="C127" i="1"/>
  <c r="H127" i="1" s="1"/>
  <c r="D126" i="1"/>
  <c r="C126" i="1"/>
  <c r="C125" i="1"/>
  <c r="H124" i="1"/>
  <c r="D124" i="1"/>
  <c r="C124" i="1"/>
  <c r="G124" i="1" s="1"/>
  <c r="G123" i="1"/>
  <c r="D123" i="1"/>
  <c r="C123" i="1"/>
  <c r="H123" i="1" s="1"/>
  <c r="H122" i="1"/>
  <c r="D122" i="1"/>
  <c r="C122" i="1"/>
  <c r="G122" i="1" s="1"/>
  <c r="C121" i="1"/>
  <c r="H120" i="1"/>
  <c r="G120" i="1"/>
  <c r="D120" i="1"/>
  <c r="C120" i="1"/>
  <c r="H119" i="1"/>
  <c r="D119" i="1"/>
  <c r="C119" i="1"/>
  <c r="G119" i="1" s="1"/>
  <c r="D118" i="1"/>
  <c r="C118" i="1"/>
  <c r="H118" i="1" s="1"/>
  <c r="H117" i="1"/>
  <c r="G117" i="1"/>
  <c r="D117" i="1"/>
  <c r="C117" i="1"/>
  <c r="D116" i="1"/>
  <c r="C116" i="1"/>
  <c r="H116" i="1" s="1"/>
  <c r="D115" i="1"/>
  <c r="H115" i="1" s="1"/>
  <c r="C115" i="1"/>
  <c r="H114" i="1"/>
  <c r="D114" i="1"/>
  <c r="C114" i="1"/>
  <c r="G114" i="1" s="1"/>
  <c r="D113" i="1"/>
  <c r="C113" i="1"/>
  <c r="D112" i="1"/>
  <c r="C112" i="1"/>
  <c r="H112" i="1" s="1"/>
  <c r="H111" i="1"/>
  <c r="G111" i="1"/>
  <c r="D111" i="1"/>
  <c r="C111" i="1"/>
  <c r="D110" i="1"/>
  <c r="C110" i="1"/>
  <c r="G110" i="1" s="1"/>
  <c r="H109" i="1"/>
  <c r="D109" i="1"/>
  <c r="C109" i="1"/>
  <c r="G109" i="1" s="1"/>
  <c r="D108" i="1"/>
  <c r="C108" i="1"/>
  <c r="D107" i="1"/>
  <c r="C107" i="1"/>
  <c r="G107" i="1" s="1"/>
  <c r="G106" i="1"/>
  <c r="D106" i="1"/>
  <c r="C106" i="1"/>
  <c r="H106" i="1" s="1"/>
  <c r="H105" i="1"/>
  <c r="D105" i="1"/>
  <c r="C105" i="1"/>
  <c r="G105" i="1" s="1"/>
  <c r="H104" i="1"/>
  <c r="G104" i="1"/>
  <c r="D104" i="1"/>
  <c r="C104" i="1"/>
  <c r="D103" i="1"/>
  <c r="C103" i="1"/>
  <c r="D102" i="1"/>
  <c r="H102" i="1" s="1"/>
  <c r="C102" i="1"/>
  <c r="D101" i="1"/>
  <c r="H101" i="1" s="1"/>
  <c r="C101" i="1"/>
  <c r="H100" i="1"/>
  <c r="G100" i="1"/>
  <c r="D100" i="1"/>
  <c r="C100" i="1"/>
  <c r="H99" i="1"/>
  <c r="G99" i="1"/>
  <c r="D99" i="1"/>
  <c r="C99" i="1"/>
  <c r="D98" i="1"/>
  <c r="C98" i="1"/>
  <c r="D97" i="1"/>
  <c r="C97" i="1"/>
  <c r="D96" i="1"/>
  <c r="C96" i="1"/>
  <c r="G96" i="1" s="1"/>
  <c r="D95" i="1"/>
  <c r="C95" i="1"/>
  <c r="G95" i="1" s="1"/>
  <c r="D93" i="1"/>
  <c r="C93" i="1"/>
  <c r="D92" i="1"/>
  <c r="C92" i="1"/>
  <c r="G92" i="1" s="1"/>
  <c r="D91" i="1"/>
  <c r="C91" i="1"/>
  <c r="H91" i="1" s="1"/>
  <c r="H90" i="1"/>
  <c r="G90" i="1"/>
  <c r="D90" i="1"/>
  <c r="C90" i="1"/>
  <c r="H89" i="1"/>
  <c r="G89" i="1"/>
  <c r="D89" i="1"/>
  <c r="C89" i="1"/>
  <c r="D88" i="1"/>
  <c r="C88" i="1"/>
  <c r="D87" i="1"/>
  <c r="C87" i="1"/>
  <c r="H87" i="1" s="1"/>
  <c r="D86" i="1"/>
  <c r="C86" i="1"/>
  <c r="H86" i="1" s="1"/>
  <c r="G85" i="1"/>
  <c r="D85" i="1"/>
  <c r="C85" i="1"/>
  <c r="H85" i="1" s="1"/>
  <c r="H84" i="1"/>
  <c r="G84" i="1"/>
  <c r="D84" i="1"/>
  <c r="C84" i="1"/>
  <c r="D83" i="1"/>
  <c r="C83" i="1"/>
  <c r="H82" i="1"/>
  <c r="G82" i="1"/>
  <c r="D82" i="1"/>
  <c r="C82" i="1"/>
  <c r="D81" i="1"/>
  <c r="C81" i="1"/>
  <c r="G81" i="1" s="1"/>
  <c r="D80" i="1"/>
  <c r="C80" i="1"/>
  <c r="H79" i="1"/>
  <c r="G79" i="1"/>
  <c r="D79" i="1"/>
  <c r="C79" i="1"/>
  <c r="D77" i="1"/>
  <c r="C77" i="1"/>
  <c r="G77" i="1" s="1"/>
  <c r="H76" i="1"/>
  <c r="D76" i="1"/>
  <c r="C76" i="1"/>
  <c r="G76" i="1" s="1"/>
  <c r="D75" i="1"/>
  <c r="C75" i="1"/>
  <c r="H75" i="1" s="1"/>
  <c r="H74" i="1"/>
  <c r="G74" i="1"/>
  <c r="D74" i="1"/>
  <c r="C74" i="1"/>
  <c r="D73" i="1"/>
  <c r="D72" i="1"/>
  <c r="G72" i="1" s="1"/>
  <c r="C72" i="1"/>
  <c r="H71" i="1"/>
  <c r="G71" i="1"/>
  <c r="D71" i="1"/>
  <c r="C71" i="1"/>
  <c r="D70" i="1"/>
  <c r="C70" i="1"/>
  <c r="H70" i="1" s="1"/>
  <c r="H69" i="1"/>
  <c r="G69" i="1"/>
  <c r="D69" i="1"/>
  <c r="C69" i="1"/>
  <c r="D68" i="1"/>
  <c r="C68" i="1"/>
  <c r="D67" i="1"/>
  <c r="C67" i="1"/>
  <c r="G67" i="1" s="1"/>
  <c r="D66" i="1"/>
  <c r="C66" i="1"/>
  <c r="H66" i="1" s="1"/>
  <c r="H65" i="1"/>
  <c r="D65" i="1"/>
  <c r="C65" i="1"/>
  <c r="G65" i="1" s="1"/>
  <c r="H64" i="1"/>
  <c r="G64" i="1"/>
  <c r="D64" i="1"/>
  <c r="C64" i="1"/>
  <c r="D63" i="1"/>
  <c r="C63" i="1"/>
  <c r="D62" i="1"/>
  <c r="H62" i="1" s="1"/>
  <c r="C62" i="1"/>
  <c r="D61" i="1"/>
  <c r="C61" i="1"/>
  <c r="H61" i="1" s="1"/>
  <c r="H60" i="1"/>
  <c r="G60" i="1"/>
  <c r="D60" i="1"/>
  <c r="C60" i="1"/>
  <c r="H59" i="1"/>
  <c r="G59" i="1"/>
  <c r="D59" i="1"/>
  <c r="C59" i="1"/>
  <c r="D58" i="1"/>
  <c r="C58" i="1"/>
  <c r="D57" i="1"/>
  <c r="H57" i="1" s="1"/>
  <c r="C57" i="1"/>
  <c r="D56" i="1"/>
  <c r="C56" i="1"/>
  <c r="G56" i="1" s="1"/>
  <c r="D55" i="1"/>
  <c r="C55" i="1"/>
  <c r="H55" i="1" s="1"/>
  <c r="H54" i="1"/>
  <c r="G54" i="1"/>
  <c r="D54" i="1"/>
  <c r="C54" i="1"/>
  <c r="D53" i="1"/>
  <c r="C53" i="1"/>
  <c r="D52" i="1"/>
  <c r="G52" i="1" s="1"/>
  <c r="C52" i="1"/>
  <c r="H52" i="1" s="1"/>
  <c r="D51" i="1"/>
  <c r="H51" i="1" s="1"/>
  <c r="C51" i="1"/>
  <c r="D50" i="1"/>
  <c r="C50" i="1"/>
  <c r="H50" i="1" s="1"/>
  <c r="H49" i="1"/>
  <c r="G49" i="1"/>
  <c r="D49" i="1"/>
  <c r="C49" i="1"/>
  <c r="D48" i="1"/>
  <c r="C48" i="1"/>
  <c r="D47" i="1"/>
  <c r="C47" i="1"/>
  <c r="H47" i="1" s="1"/>
  <c r="D46" i="1"/>
  <c r="C46" i="1"/>
  <c r="G46" i="1" s="1"/>
  <c r="H44" i="1"/>
  <c r="G44" i="1"/>
  <c r="D44" i="1"/>
  <c r="C44" i="1"/>
  <c r="D43" i="1"/>
  <c r="C43" i="1"/>
  <c r="D42" i="1"/>
  <c r="C42" i="1"/>
  <c r="H42" i="1" s="1"/>
  <c r="D41" i="1"/>
  <c r="G41" i="1" s="1"/>
  <c r="C41" i="1"/>
  <c r="H41" i="1" s="1"/>
  <c r="D40" i="1"/>
  <c r="G40" i="1" s="1"/>
  <c r="C40" i="1"/>
  <c r="D39" i="1"/>
  <c r="D38" i="1"/>
  <c r="C38" i="1"/>
  <c r="H37" i="1"/>
  <c r="G37" i="1"/>
  <c r="D37" i="1"/>
  <c r="C37" i="1"/>
  <c r="D36" i="1"/>
  <c r="C36" i="1"/>
  <c r="H36" i="1" s="1"/>
  <c r="D35" i="1"/>
  <c r="G35" i="1" s="1"/>
  <c r="C35" i="1"/>
  <c r="H35" i="1" s="1"/>
  <c r="H34" i="1"/>
  <c r="G34" i="1"/>
  <c r="D34" i="1"/>
  <c r="C34" i="1"/>
  <c r="D33" i="1"/>
  <c r="C33" i="1"/>
  <c r="H32" i="1"/>
  <c r="D32" i="1"/>
  <c r="G32" i="1" s="1"/>
  <c r="C32" i="1"/>
  <c r="H31" i="1"/>
  <c r="D31" i="1"/>
  <c r="C31" i="1"/>
  <c r="G31" i="1" s="1"/>
  <c r="D30" i="1"/>
  <c r="C30" i="1"/>
  <c r="G30" i="1" s="1"/>
  <c r="H29" i="1"/>
  <c r="G29" i="1"/>
  <c r="D29" i="1"/>
  <c r="C29" i="1"/>
  <c r="D28" i="1"/>
  <c r="C28" i="1"/>
  <c r="D27" i="1"/>
  <c r="C27" i="1"/>
  <c r="G27" i="1" s="1"/>
  <c r="H26" i="1"/>
  <c r="G26" i="1"/>
  <c r="D26" i="1"/>
  <c r="C26" i="1"/>
  <c r="D25" i="1"/>
  <c r="C25" i="1"/>
  <c r="H25" i="1" s="1"/>
  <c r="H24" i="1"/>
  <c r="G24" i="1"/>
  <c r="D24" i="1"/>
  <c r="C24" i="1"/>
  <c r="D23" i="1"/>
  <c r="C23" i="1"/>
  <c r="D22" i="1"/>
  <c r="C22" i="1"/>
  <c r="G22" i="1" s="1"/>
  <c r="D21" i="1"/>
  <c r="C21" i="1"/>
  <c r="H21" i="1" s="1"/>
  <c r="H20" i="1"/>
  <c r="D20" i="1"/>
  <c r="C20" i="1"/>
  <c r="G20" i="1" s="1"/>
  <c r="H19" i="1"/>
  <c r="G19" i="1"/>
  <c r="D19" i="1"/>
  <c r="C19" i="1"/>
  <c r="D18" i="1"/>
  <c r="C18" i="1"/>
  <c r="D17" i="1"/>
  <c r="G17" i="1" s="1"/>
  <c r="C17" i="1"/>
  <c r="D16" i="1"/>
  <c r="G16" i="1" s="1"/>
  <c r="C16" i="1"/>
  <c r="H16" i="1" s="1"/>
  <c r="H15" i="1"/>
  <c r="G15" i="1"/>
  <c r="D15" i="1"/>
  <c r="C15" i="1"/>
  <c r="H14" i="1"/>
  <c r="G14" i="1"/>
  <c r="D14" i="1"/>
  <c r="C14" i="1"/>
  <c r="D13" i="1"/>
  <c r="C13" i="1"/>
  <c r="D12" i="1"/>
  <c r="C12" i="1"/>
  <c r="G12" i="1" s="1"/>
  <c r="D11" i="1"/>
  <c r="H11" i="1" s="1"/>
  <c r="C11" i="1"/>
  <c r="D10" i="1"/>
  <c r="G10" i="1" s="1"/>
  <c r="C10" i="1"/>
  <c r="H10" i="1" s="1"/>
  <c r="H9" i="1"/>
  <c r="G9" i="1"/>
  <c r="D9" i="1"/>
  <c r="C9" i="1"/>
  <c r="D8" i="1"/>
  <c r="C8" i="1"/>
  <c r="D7" i="1"/>
  <c r="G7" i="1" s="1"/>
  <c r="C7" i="1"/>
  <c r="H7" i="1" s="1"/>
  <c r="D6" i="1"/>
  <c r="H6" i="1" s="1"/>
  <c r="C6" i="1"/>
  <c r="D5" i="1"/>
  <c r="G5" i="1" s="1"/>
  <c r="C5" i="1"/>
  <c r="H5" i="1" s="1"/>
  <c r="H4" i="1"/>
  <c r="G4" i="1"/>
  <c r="D4" i="1"/>
  <c r="C4" i="1"/>
  <c r="G1681" i="1" l="1"/>
  <c r="G1601" i="1"/>
  <c r="H1306" i="1"/>
  <c r="G1306" i="1"/>
  <c r="E315" i="9"/>
  <c r="B315" i="9" s="1"/>
  <c r="G1266" i="1"/>
  <c r="E304" i="9"/>
  <c r="B304" i="9" s="1"/>
  <c r="E311" i="9"/>
  <c r="B311" i="9" s="1"/>
  <c r="H1267" i="1"/>
  <c r="H635" i="1"/>
  <c r="H299" i="1"/>
  <c r="E294" i="9"/>
  <c r="B294" i="9" s="1"/>
  <c r="G635" i="1"/>
  <c r="H636" i="1"/>
  <c r="C422" i="1"/>
  <c r="H422" i="1" s="1"/>
  <c r="H1384" i="1"/>
  <c r="H1266" i="1"/>
  <c r="H1262" i="1"/>
  <c r="E303" i="9"/>
  <c r="B303" i="9" s="1"/>
  <c r="H1261" i="1"/>
  <c r="G1267" i="1"/>
  <c r="G1261" i="1"/>
  <c r="G1516" i="1"/>
  <c r="E326" i="9"/>
  <c r="B326" i="9" s="1"/>
  <c r="E324" i="9"/>
  <c r="B324" i="9" s="1"/>
  <c r="E312" i="9"/>
  <c r="B312" i="9" s="1"/>
  <c r="E36" i="9"/>
  <c r="B36" i="9" s="1"/>
  <c r="E327" i="9"/>
  <c r="B327" i="9" s="1"/>
  <c r="E307" i="9"/>
  <c r="B307" i="9" s="1"/>
  <c r="G21" i="1"/>
  <c r="H27" i="1"/>
  <c r="G55" i="1"/>
  <c r="G61" i="1"/>
  <c r="G102" i="1"/>
  <c r="H138" i="1"/>
  <c r="G138" i="1"/>
  <c r="H180" i="1"/>
  <c r="H336" i="1"/>
  <c r="G336" i="1"/>
  <c r="H397" i="1"/>
  <c r="H479" i="1"/>
  <c r="H620" i="1"/>
  <c r="H672" i="1"/>
  <c r="G672" i="1"/>
  <c r="H736" i="1"/>
  <c r="G736" i="1"/>
  <c r="H758" i="1"/>
  <c r="G758" i="1"/>
  <c r="G916" i="1"/>
  <c r="H1035" i="1"/>
  <c r="F426" i="4"/>
  <c r="D647" i="4"/>
  <c r="H67" i="1"/>
  <c r="H96" i="1"/>
  <c r="G173" i="1"/>
  <c r="H361" i="1"/>
  <c r="G361" i="1"/>
  <c r="G390" i="1"/>
  <c r="G398" i="1"/>
  <c r="H398" i="1"/>
  <c r="H480" i="1"/>
  <c r="G480" i="1"/>
  <c r="H666" i="1"/>
  <c r="H917" i="1"/>
  <c r="G917" i="1"/>
  <c r="H1036" i="1"/>
  <c r="G1036" i="1"/>
  <c r="H1518" i="1"/>
  <c r="G1518" i="1"/>
  <c r="H391" i="1"/>
  <c r="G391" i="1"/>
  <c r="G897" i="1"/>
  <c r="G1457" i="1"/>
  <c r="F208" i="4"/>
  <c r="H22" i="1"/>
  <c r="G50" i="1"/>
  <c r="H56" i="1"/>
  <c r="G62" i="1"/>
  <c r="H175" i="1"/>
  <c r="G175" i="1"/>
  <c r="G211" i="1"/>
  <c r="G247" i="1"/>
  <c r="H276" i="1"/>
  <c r="G276" i="1"/>
  <c r="H283" i="1"/>
  <c r="G290" i="1"/>
  <c r="G323" i="1"/>
  <c r="H622" i="1"/>
  <c r="G622" i="1"/>
  <c r="H709" i="1"/>
  <c r="G709" i="1"/>
  <c r="H752" i="1"/>
  <c r="G752" i="1"/>
  <c r="H804" i="1"/>
  <c r="H811" i="1"/>
  <c r="H832" i="1"/>
  <c r="G891" i="1"/>
  <c r="H891" i="1"/>
  <c r="H659" i="1"/>
  <c r="G659" i="1"/>
  <c r="H766" i="1"/>
  <c r="G766" i="1"/>
  <c r="H1028" i="1"/>
  <c r="G1028" i="1"/>
  <c r="H1263" i="1"/>
  <c r="G1263" i="1"/>
  <c r="H1305" i="1"/>
  <c r="G1305" i="1"/>
  <c r="H1442" i="1"/>
  <c r="G1442" i="1"/>
  <c r="G11" i="1"/>
  <c r="H23" i="1"/>
  <c r="G23" i="1"/>
  <c r="G57" i="1"/>
  <c r="H83" i="1"/>
  <c r="G83" i="1"/>
  <c r="H240" i="1"/>
  <c r="G240" i="1"/>
  <c r="H354" i="1"/>
  <c r="G362" i="1"/>
  <c r="H375" i="1"/>
  <c r="G375" i="1"/>
  <c r="G466" i="1"/>
  <c r="H474" i="1"/>
  <c r="G474" i="1"/>
  <c r="H524" i="1"/>
  <c r="G582" i="1"/>
  <c r="H653" i="1"/>
  <c r="G653" i="1"/>
  <c r="H833" i="1"/>
  <c r="G833" i="1"/>
  <c r="H1098" i="1"/>
  <c r="H1121" i="1"/>
  <c r="G1121" i="1"/>
  <c r="H1470" i="1"/>
  <c r="G1470" i="1"/>
  <c r="H1520" i="1"/>
  <c r="G1520" i="1"/>
  <c r="H1598" i="1"/>
  <c r="G1598" i="1"/>
  <c r="H1618" i="1"/>
  <c r="D221" i="1"/>
  <c r="G228" i="1"/>
  <c r="H271" i="1"/>
  <c r="G271" i="1"/>
  <c r="H308" i="1"/>
  <c r="G369" i="1"/>
  <c r="H602" i="1"/>
  <c r="G602" i="1"/>
  <c r="H1233" i="1"/>
  <c r="G1233" i="1"/>
  <c r="H1452" i="1"/>
  <c r="G1452" i="1"/>
  <c r="G1610" i="1"/>
  <c r="D6" i="7"/>
  <c r="C1540" i="1"/>
  <c r="H502" i="1"/>
  <c r="G502" i="1"/>
  <c r="F529" i="4"/>
  <c r="C523" i="1"/>
  <c r="D522" i="4"/>
  <c r="G218" i="9"/>
  <c r="E218" i="9" s="1"/>
  <c r="B218" i="9" s="1"/>
  <c r="H40" i="1"/>
  <c r="G80" i="1"/>
  <c r="H80" i="1"/>
  <c r="H107" i="1"/>
  <c r="G186" i="1"/>
  <c r="G216" i="1"/>
  <c r="H302" i="1"/>
  <c r="H441" i="1"/>
  <c r="G534" i="1"/>
  <c r="G636" i="1"/>
  <c r="H686" i="1"/>
  <c r="G686" i="1"/>
  <c r="H764" i="1"/>
  <c r="G764" i="1"/>
  <c r="H866" i="1"/>
  <c r="G866" i="1"/>
  <c r="H1177" i="1"/>
  <c r="H1337" i="1"/>
  <c r="G1337" i="1"/>
  <c r="H1574" i="1"/>
  <c r="G1574" i="1"/>
  <c r="I1574" i="1" s="1"/>
  <c r="H95" i="1"/>
  <c r="H535" i="1"/>
  <c r="G535" i="1"/>
  <c r="H771" i="1"/>
  <c r="H1052" i="1"/>
  <c r="G1052" i="1"/>
  <c r="H132" i="1"/>
  <c r="G132" i="1"/>
  <c r="G324" i="1"/>
  <c r="H324" i="1"/>
  <c r="H717" i="1"/>
  <c r="G717" i="1"/>
  <c r="H168" i="1"/>
  <c r="G168" i="1"/>
  <c r="H468" i="1"/>
  <c r="G468" i="1"/>
  <c r="H517" i="1"/>
  <c r="G517" i="1"/>
  <c r="H647" i="1"/>
  <c r="G647" i="1"/>
  <c r="G697" i="1"/>
  <c r="H827" i="1"/>
  <c r="G827" i="1"/>
  <c r="H863" i="1"/>
  <c r="G863" i="1"/>
  <c r="H988" i="1"/>
  <c r="G988" i="1"/>
  <c r="G1013" i="1"/>
  <c r="H1013" i="1"/>
  <c r="H1091" i="1"/>
  <c r="G1091" i="1"/>
  <c r="J1579" i="1"/>
  <c r="H1579" i="1"/>
  <c r="G1579" i="1"/>
  <c r="I1579" i="1" s="1"/>
  <c r="E597" i="4"/>
  <c r="D591" i="1" s="1"/>
  <c r="D597" i="1"/>
  <c r="H597" i="1" s="1"/>
  <c r="G137" i="1"/>
  <c r="G197" i="1"/>
  <c r="H38" i="1"/>
  <c r="G38" i="1"/>
  <c r="G206" i="1"/>
  <c r="H318" i="1"/>
  <c r="G318" i="1"/>
  <c r="G347" i="1"/>
  <c r="G410" i="1"/>
  <c r="G971" i="1"/>
  <c r="G1116" i="1"/>
  <c r="H1116" i="1"/>
  <c r="G1195" i="1"/>
  <c r="H1195" i="1"/>
  <c r="H1400" i="1"/>
  <c r="G1400" i="1"/>
  <c r="G626" i="1"/>
  <c r="H678" i="1"/>
  <c r="G678" i="1"/>
  <c r="G66" i="1"/>
  <c r="G288" i="1"/>
  <c r="H108" i="1"/>
  <c r="G108" i="1"/>
  <c r="H143" i="1"/>
  <c r="G335" i="1"/>
  <c r="H1144" i="1"/>
  <c r="G1144" i="1"/>
  <c r="H381" i="1"/>
  <c r="G381" i="1"/>
  <c r="H97" i="1"/>
  <c r="G97" i="1"/>
  <c r="F225" i="4"/>
  <c r="D221" i="4"/>
  <c r="C221" i="1"/>
  <c r="H724" i="1"/>
  <c r="G724" i="1"/>
  <c r="H1010" i="1"/>
  <c r="G1010" i="1"/>
  <c r="H1619" i="1"/>
  <c r="G1619" i="1"/>
  <c r="G51" i="1"/>
  <c r="H235" i="1"/>
  <c r="G235" i="1"/>
  <c r="G6" i="1"/>
  <c r="H77" i="1"/>
  <c r="G112" i="1"/>
  <c r="H147" i="1"/>
  <c r="G191" i="1"/>
  <c r="H357" i="1"/>
  <c r="G357" i="1"/>
  <c r="G461" i="1"/>
  <c r="H546" i="1"/>
  <c r="G546" i="1"/>
  <c r="G603" i="1"/>
  <c r="G610" i="1"/>
  <c r="H610" i="1"/>
  <c r="G691" i="1"/>
  <c r="H1092" i="1"/>
  <c r="G1092" i="1"/>
  <c r="D520" i="1"/>
  <c r="E522" i="4"/>
  <c r="D516" i="1" s="1"/>
  <c r="C508" i="1"/>
  <c r="F514" i="4"/>
  <c r="H245" i="1"/>
  <c r="G245" i="1"/>
  <c r="H252" i="1"/>
  <c r="H343" i="1"/>
  <c r="G343" i="1"/>
  <c r="H627" i="1"/>
  <c r="G627" i="1"/>
  <c r="H1303" i="1"/>
  <c r="G1303" i="1"/>
  <c r="H305" i="1"/>
  <c r="G305" i="1"/>
  <c r="H1493" i="1"/>
  <c r="G1493" i="1"/>
  <c r="G68" i="1"/>
  <c r="H68" i="1"/>
  <c r="H203" i="1"/>
  <c r="G203" i="1"/>
  <c r="H759" i="1"/>
  <c r="G759" i="1"/>
  <c r="H1443" i="1"/>
  <c r="G1443" i="1"/>
  <c r="F77" i="4"/>
  <c r="C73" i="1"/>
  <c r="H616" i="1"/>
  <c r="G616" i="1"/>
  <c r="G118" i="1"/>
  <c r="H185" i="1"/>
  <c r="G278" i="1"/>
  <c r="H301" i="1"/>
  <c r="G348" i="1"/>
  <c r="H439" i="1"/>
  <c r="G439" i="1"/>
  <c r="H454" i="1"/>
  <c r="G560" i="1"/>
  <c r="H1101" i="1"/>
  <c r="G1101" i="1"/>
  <c r="H1258" i="1"/>
  <c r="G1258" i="1"/>
  <c r="H1363" i="1"/>
  <c r="G1363" i="1"/>
  <c r="J1580" i="1"/>
  <c r="H1580" i="1"/>
  <c r="G1580" i="1"/>
  <c r="I1580" i="1" s="1"/>
  <c r="G33" i="1"/>
  <c r="H33" i="1"/>
  <c r="G101" i="1"/>
  <c r="H1292" i="1"/>
  <c r="G1292" i="1"/>
  <c r="C279" i="1"/>
  <c r="D273" i="4"/>
  <c r="H72" i="1"/>
  <c r="H1068" i="1"/>
  <c r="G1068" i="1"/>
  <c r="F254" i="4"/>
  <c r="C250" i="1"/>
  <c r="E354" i="4"/>
  <c r="D349" i="1" s="1"/>
  <c r="H349" i="1" s="1"/>
  <c r="D350" i="1"/>
  <c r="G350" i="1" s="1"/>
  <c r="H1001" i="1"/>
  <c r="G1001" i="1"/>
  <c r="H467" i="1"/>
  <c r="G467" i="1"/>
  <c r="G826" i="1"/>
  <c r="H826" i="1"/>
  <c r="H17" i="1"/>
  <c r="C421" i="1"/>
  <c r="H46" i="1"/>
  <c r="H113" i="1"/>
  <c r="G113" i="1"/>
  <c r="G155" i="1"/>
  <c r="H230" i="1"/>
  <c r="G230" i="1"/>
  <c r="H341" i="1"/>
  <c r="G341" i="1"/>
  <c r="H455" i="1"/>
  <c r="G455" i="1"/>
  <c r="H595" i="1"/>
  <c r="G595" i="1"/>
  <c r="H972" i="1"/>
  <c r="G972" i="1"/>
  <c r="H1059" i="1"/>
  <c r="G1059" i="1"/>
  <c r="H1249" i="1"/>
  <c r="G1377" i="1"/>
  <c r="H1408" i="1"/>
  <c r="G1408" i="1"/>
  <c r="H311" i="1"/>
  <c r="G311" i="1"/>
  <c r="H396" i="1"/>
  <c r="G396" i="1"/>
  <c r="H778" i="1"/>
  <c r="G778" i="1"/>
  <c r="H872" i="1"/>
  <c r="G872" i="1"/>
  <c r="H1350" i="1"/>
  <c r="G1350" i="1"/>
  <c r="H265" i="1"/>
  <c r="G265" i="1"/>
  <c r="H1317" i="1"/>
  <c r="G1317" i="1"/>
  <c r="H406" i="1"/>
  <c r="G406" i="1"/>
  <c r="H1136" i="1"/>
  <c r="G1136" i="1"/>
  <c r="F269" i="4"/>
  <c r="H166" i="1"/>
  <c r="G166" i="1"/>
  <c r="D233" i="1"/>
  <c r="G1656" i="1"/>
  <c r="H1656" i="1"/>
  <c r="G1265" i="1"/>
  <c r="H1265" i="1"/>
  <c r="G126" i="1"/>
  <c r="H126" i="1"/>
  <c r="H12" i="1"/>
  <c r="G91" i="1"/>
  <c r="G200" i="1"/>
  <c r="H200" i="1"/>
  <c r="H223" i="1"/>
  <c r="G273" i="1"/>
  <c r="H273" i="1"/>
  <c r="G294" i="1"/>
  <c r="H501" i="1"/>
  <c r="H554" i="1"/>
  <c r="G554" i="1"/>
  <c r="H936" i="1"/>
  <c r="G936" i="1"/>
  <c r="H958" i="1"/>
  <c r="G958" i="1"/>
  <c r="H1042" i="1"/>
  <c r="H1084" i="1"/>
  <c r="G1084" i="1"/>
  <c r="G1219" i="1"/>
  <c r="H1343" i="1"/>
  <c r="G1343" i="1"/>
  <c r="H491" i="1"/>
  <c r="G491" i="1"/>
  <c r="H744" i="1"/>
  <c r="G744" i="1"/>
  <c r="H772" i="1"/>
  <c r="G772" i="1"/>
  <c r="H878" i="1"/>
  <c r="G878" i="1"/>
  <c r="H1122" i="1"/>
  <c r="G1122" i="1"/>
  <c r="H1161" i="1"/>
  <c r="G1161" i="1"/>
  <c r="G156" i="9"/>
  <c r="E156" i="9" s="1"/>
  <c r="B156" i="9" s="1"/>
  <c r="F607" i="4"/>
  <c r="C601" i="1"/>
  <c r="D597" i="4"/>
  <c r="G28" i="1"/>
  <c r="H28" i="1"/>
  <c r="H192" i="1"/>
  <c r="H404" i="1"/>
  <c r="G692" i="1"/>
  <c r="H711" i="1"/>
  <c r="G711" i="1"/>
  <c r="H813" i="1"/>
  <c r="G892" i="1"/>
  <c r="H911" i="1"/>
  <c r="G911" i="1"/>
  <c r="H952" i="1"/>
  <c r="H959" i="1"/>
  <c r="H966" i="1"/>
  <c r="G966" i="1"/>
  <c r="G1170" i="1"/>
  <c r="H1170" i="1"/>
  <c r="H1421" i="1"/>
  <c r="G1421" i="1"/>
  <c r="G1519" i="1"/>
  <c r="H1519" i="1"/>
  <c r="J1543" i="1"/>
  <c r="H1543" i="1"/>
  <c r="G1543" i="1"/>
  <c r="I1566" i="1"/>
  <c r="G1645" i="1"/>
  <c r="H1645" i="1"/>
  <c r="H1657" i="1"/>
  <c r="G1657" i="1"/>
  <c r="E125" i="4"/>
  <c r="D202" i="4"/>
  <c r="C204" i="1"/>
  <c r="F485" i="4"/>
  <c r="D479" i="4"/>
  <c r="F107" i="6"/>
  <c r="D1503" i="1"/>
  <c r="H693" i="1"/>
  <c r="G693" i="1"/>
  <c r="H739" i="1"/>
  <c r="G739" i="1"/>
  <c r="H799" i="1"/>
  <c r="G799" i="1"/>
  <c r="H893" i="1"/>
  <c r="G893" i="1"/>
  <c r="H953" i="1"/>
  <c r="G953" i="1"/>
  <c r="G995" i="1"/>
  <c r="H995" i="1"/>
  <c r="H1020" i="1"/>
  <c r="G1020" i="1"/>
  <c r="G1155" i="1"/>
  <c r="H1155" i="1"/>
  <c r="G1220" i="1"/>
  <c r="H1220" i="1"/>
  <c r="G1250" i="1"/>
  <c r="H1250" i="1"/>
  <c r="G1288" i="1"/>
  <c r="H1288" i="1"/>
  <c r="F50" i="4"/>
  <c r="D49" i="4"/>
  <c r="H18" i="1"/>
  <c r="G18" i="1"/>
  <c r="H63" i="1"/>
  <c r="G63" i="1"/>
  <c r="G103" i="1"/>
  <c r="H103" i="1"/>
  <c r="H150" i="1"/>
  <c r="G150" i="1"/>
  <c r="H260" i="1"/>
  <c r="G260" i="1"/>
  <c r="H537" i="1"/>
  <c r="G537" i="1"/>
  <c r="H753" i="1"/>
  <c r="G753" i="1"/>
  <c r="G886" i="1"/>
  <c r="H1044" i="1"/>
  <c r="G1044" i="1"/>
  <c r="G1147" i="1"/>
  <c r="G1171" i="1"/>
  <c r="H1212" i="1"/>
  <c r="G1212" i="1"/>
  <c r="H1332" i="1"/>
  <c r="G1332" i="1"/>
  <c r="D1409" i="1"/>
  <c r="H1567" i="1"/>
  <c r="J1567" i="1"/>
  <c r="G1567" i="1"/>
  <c r="H1648" i="1"/>
  <c r="D125" i="1"/>
  <c r="F129" i="4"/>
  <c r="H434" i="1"/>
  <c r="G434" i="1"/>
  <c r="D466" i="4"/>
  <c r="F473" i="4"/>
  <c r="G180" i="9"/>
  <c r="E180" i="9" s="1"/>
  <c r="B180" i="9" s="1"/>
  <c r="F52" i="5"/>
  <c r="C1057" i="1"/>
  <c r="F203" i="5"/>
  <c r="G338" i="9"/>
  <c r="H339" i="9"/>
  <c r="D1223" i="1"/>
  <c r="H1223" i="1" s="1"/>
  <c r="H1409" i="1"/>
  <c r="G163" i="1"/>
  <c r="H306" i="1"/>
  <c r="G306" i="1"/>
  <c r="G430" i="1"/>
  <c r="H611" i="1"/>
  <c r="G611" i="1"/>
  <c r="H781" i="1"/>
  <c r="H794" i="1"/>
  <c r="G794" i="1"/>
  <c r="H808" i="1"/>
  <c r="G808" i="1"/>
  <c r="G836" i="1"/>
  <c r="G933" i="1"/>
  <c r="H989" i="1"/>
  <c r="H1038" i="1"/>
  <c r="G1038" i="1"/>
  <c r="G1095" i="1"/>
  <c r="H1095" i="1"/>
  <c r="H1394" i="1"/>
  <c r="H1410" i="1"/>
  <c r="I1546" i="1"/>
  <c r="G1553" i="1"/>
  <c r="I1553" i="1" s="1"/>
  <c r="J1553" i="1"/>
  <c r="H1560" i="1"/>
  <c r="G1560" i="1"/>
  <c r="J1560" i="1"/>
  <c r="H1575" i="1"/>
  <c r="F119" i="5"/>
  <c r="G787" i="1"/>
  <c r="G847" i="1"/>
  <c r="H1423" i="1"/>
  <c r="G1423" i="1"/>
  <c r="B276" i="9"/>
  <c r="G157" i="1"/>
  <c r="I1575" i="1"/>
  <c r="G1124" i="1"/>
  <c r="H1124" i="1"/>
  <c r="G86" i="1"/>
  <c r="H145" i="1"/>
  <c r="G145" i="1"/>
  <c r="G218" i="1"/>
  <c r="G242" i="1"/>
  <c r="G392" i="1"/>
  <c r="G53" i="1"/>
  <c r="H53" i="1"/>
  <c r="G133" i="1"/>
  <c r="H182" i="1"/>
  <c r="G182" i="1"/>
  <c r="H207" i="1"/>
  <c r="H255" i="1"/>
  <c r="G255" i="1"/>
  <c r="H312" i="1"/>
  <c r="G319" i="1"/>
  <c r="H331" i="1"/>
  <c r="G331" i="1"/>
  <c r="H337" i="1"/>
  <c r="H385" i="1"/>
  <c r="H408" i="1"/>
  <c r="G408" i="1"/>
  <c r="H450" i="1"/>
  <c r="G450" i="1"/>
  <c r="H483" i="1"/>
  <c r="G490" i="1"/>
  <c r="G504" i="1"/>
  <c r="H511" i="1"/>
  <c r="G564" i="1"/>
  <c r="H570" i="1"/>
  <c r="H576" i="1"/>
  <c r="H605" i="1"/>
  <c r="G605" i="1"/>
  <c r="G648" i="1"/>
  <c r="G681" i="1"/>
  <c r="H714" i="1"/>
  <c r="G714" i="1"/>
  <c r="G733" i="1"/>
  <c r="G887" i="1"/>
  <c r="H947" i="1"/>
  <c r="G947" i="1"/>
  <c r="G976" i="1"/>
  <c r="H1014" i="1"/>
  <c r="G1014" i="1"/>
  <c r="H1030" i="1"/>
  <c r="G1030" i="1"/>
  <c r="H1070" i="1"/>
  <c r="H1125" i="1"/>
  <c r="G1133" i="1"/>
  <c r="G1192" i="1"/>
  <c r="H1199" i="1"/>
  <c r="H1290" i="1"/>
  <c r="G1290" i="1"/>
  <c r="H1395" i="1"/>
  <c r="G1395" i="1"/>
  <c r="J1546" i="1"/>
  <c r="H1546" i="1"/>
  <c r="J1575" i="1"/>
  <c r="F98" i="4"/>
  <c r="C94" i="1"/>
  <c r="D1278" i="1"/>
  <c r="F274" i="5"/>
  <c r="G687" i="1"/>
  <c r="G8" i="1"/>
  <c r="H8" i="1"/>
  <c r="G127" i="1"/>
  <c r="G201" i="1"/>
  <c r="G325" i="1"/>
  <c r="H386" i="1"/>
  <c r="G386" i="1"/>
  <c r="H393" i="1"/>
  <c r="G393" i="1"/>
  <c r="H400" i="1"/>
  <c r="G400" i="1"/>
  <c r="H416" i="1"/>
  <c r="G416" i="1"/>
  <c r="H512" i="1"/>
  <c r="G512" i="1"/>
  <c r="H551" i="1"/>
  <c r="G551" i="1"/>
  <c r="G584" i="1"/>
  <c r="G598" i="1"/>
  <c r="H747" i="1"/>
  <c r="G747" i="1"/>
  <c r="G788" i="1"/>
  <c r="G842" i="1"/>
  <c r="G848" i="1"/>
  <c r="G881" i="1"/>
  <c r="G927" i="1"/>
  <c r="G969" i="1"/>
  <c r="H1022" i="1"/>
  <c r="G1071" i="1"/>
  <c r="H1071" i="1"/>
  <c r="H1088" i="1"/>
  <c r="G1088" i="1"/>
  <c r="H1282" i="1"/>
  <c r="H1298" i="1"/>
  <c r="H1505" i="1"/>
  <c r="H1523" i="1"/>
  <c r="G1523" i="1"/>
  <c r="H1553" i="1"/>
  <c r="F585" i="4"/>
  <c r="C579" i="1"/>
  <c r="D584" i="4"/>
  <c r="D70" i="5"/>
  <c r="C1076" i="1"/>
  <c r="F71" i="5"/>
  <c r="H667" i="1"/>
  <c r="G667" i="1"/>
  <c r="G1037" i="1"/>
  <c r="H1037" i="1"/>
  <c r="H1094" i="1"/>
  <c r="G1094" i="1"/>
  <c r="H1172" i="1"/>
  <c r="G1172" i="1"/>
  <c r="E152" i="4"/>
  <c r="E648" i="4"/>
  <c r="D642" i="1" s="1"/>
  <c r="D1040" i="1"/>
  <c r="E12" i="5"/>
  <c r="D1017" i="1" s="1"/>
  <c r="H98" i="1"/>
  <c r="G98" i="1"/>
  <c r="H674" i="1"/>
  <c r="G674" i="1"/>
  <c r="H1102" i="1"/>
  <c r="G1102" i="1"/>
  <c r="H30" i="1"/>
  <c r="G25" i="1"/>
  <c r="G36" i="1"/>
  <c r="G42" i="1"/>
  <c r="H48" i="1"/>
  <c r="G48" i="1"/>
  <c r="G70" i="1"/>
  <c r="H81" i="1"/>
  <c r="H92" i="1"/>
  <c r="H110" i="1"/>
  <c r="G116" i="1"/>
  <c r="G152" i="1"/>
  <c r="G158" i="1"/>
  <c r="H176" i="1"/>
  <c r="G195" i="1"/>
  <c r="G213" i="1"/>
  <c r="H237" i="1"/>
  <c r="G262" i="1"/>
  <c r="G268" i="1"/>
  <c r="H280" i="1"/>
  <c r="G286" i="1"/>
  <c r="H332" i="1"/>
  <c r="G332" i="1"/>
  <c r="G379" i="1"/>
  <c r="G444" i="1"/>
  <c r="G592" i="1"/>
  <c r="G632" i="1"/>
  <c r="H649" i="1"/>
  <c r="G649" i="1"/>
  <c r="G661" i="1"/>
  <c r="G727" i="1"/>
  <c r="H769" i="1"/>
  <c r="G769" i="1"/>
  <c r="G782" i="1"/>
  <c r="G941" i="1"/>
  <c r="H983" i="1"/>
  <c r="H998" i="1"/>
  <c r="G998" i="1"/>
  <c r="H1031" i="1"/>
  <c r="G1031" i="1"/>
  <c r="H1055" i="1"/>
  <c r="H1080" i="1"/>
  <c r="G1080" i="1"/>
  <c r="G1184" i="1"/>
  <c r="G1268" i="1"/>
  <c r="H1455" i="1"/>
  <c r="G1455" i="1"/>
  <c r="H1482" i="1"/>
  <c r="H1554" i="1"/>
  <c r="J1554" i="1"/>
  <c r="D134" i="4"/>
  <c r="F135" i="4"/>
  <c r="I35" i="3"/>
  <c r="D1571" i="1"/>
  <c r="H187" i="1"/>
  <c r="G187" i="1"/>
  <c r="H414" i="1"/>
  <c r="G414" i="1"/>
  <c r="H590" i="1"/>
  <c r="G590" i="1"/>
  <c r="G115" i="1"/>
  <c r="G449" i="1"/>
  <c r="C1295" i="1"/>
  <c r="F291" i="5"/>
  <c r="G518" i="1"/>
  <c r="G47" i="1"/>
  <c r="G75" i="1"/>
  <c r="G87" i="1"/>
  <c r="G93" i="1"/>
  <c r="H93" i="1"/>
  <c r="G170" i="1"/>
  <c r="G208" i="1"/>
  <c r="G232" i="1"/>
  <c r="G243" i="1"/>
  <c r="H281" i="1"/>
  <c r="G307" i="1"/>
  <c r="G313" i="1"/>
  <c r="H326" i="1"/>
  <c r="G326" i="1"/>
  <c r="G431" i="1"/>
  <c r="G471" i="1"/>
  <c r="G478" i="1"/>
  <c r="G484" i="1"/>
  <c r="G539" i="1"/>
  <c r="G565" i="1"/>
  <c r="G571" i="1"/>
  <c r="G577" i="1"/>
  <c r="H669" i="1"/>
  <c r="G669" i="1"/>
  <c r="G721" i="1"/>
  <c r="G741" i="1"/>
  <c r="G776" i="1"/>
  <c r="H789" i="1"/>
  <c r="G789" i="1"/>
  <c r="H802" i="1"/>
  <c r="G802" i="1"/>
  <c r="G831" i="1"/>
  <c r="G837" i="1"/>
  <c r="G861" i="1"/>
  <c r="G921" i="1"/>
  <c r="H956" i="1"/>
  <c r="G956" i="1"/>
  <c r="H984" i="1"/>
  <c r="G984" i="1"/>
  <c r="G1126" i="1"/>
  <c r="H1142" i="1"/>
  <c r="G1142" i="1"/>
  <c r="G1150" i="1"/>
  <c r="H1150" i="1"/>
  <c r="G1158" i="1"/>
  <c r="H1158" i="1"/>
  <c r="H1214" i="1"/>
  <c r="G1214" i="1"/>
  <c r="G1275" i="1"/>
  <c r="H1506" i="1"/>
  <c r="G1506" i="1"/>
  <c r="G1561" i="1"/>
  <c r="I1561" i="1" s="1"/>
  <c r="G1569" i="1"/>
  <c r="F572" i="4"/>
  <c r="F41" i="5"/>
  <c r="C1046" i="1"/>
  <c r="F118" i="6"/>
  <c r="C1514" i="1"/>
  <c r="C1572" i="1"/>
  <c r="D38" i="7"/>
  <c r="G853" i="1"/>
  <c r="H1416" i="1"/>
  <c r="G1416" i="1"/>
  <c r="H13" i="1"/>
  <c r="G13" i="1"/>
  <c r="H793" i="1"/>
  <c r="H1086" i="1"/>
  <c r="G1086" i="1"/>
  <c r="H43" i="1"/>
  <c r="G43" i="1"/>
  <c r="H360" i="1"/>
  <c r="G360" i="1"/>
  <c r="G505" i="1"/>
  <c r="H593" i="1"/>
  <c r="G593" i="1"/>
  <c r="H656" i="1"/>
  <c r="G656" i="1"/>
  <c r="H728" i="1"/>
  <c r="G728" i="1"/>
  <c r="H756" i="1"/>
  <c r="G756" i="1"/>
  <c r="H783" i="1"/>
  <c r="H824" i="1"/>
  <c r="G843" i="1"/>
  <c r="H922" i="1"/>
  <c r="G1127" i="1"/>
  <c r="C1207" i="1"/>
  <c r="H1355" i="1"/>
  <c r="G1355" i="1"/>
  <c r="G1368" i="1"/>
  <c r="G1554" i="1"/>
  <c r="H1569" i="1"/>
  <c r="H525" i="1"/>
  <c r="G525" i="1"/>
  <c r="H583" i="1"/>
  <c r="G583" i="1"/>
  <c r="H630" i="1"/>
  <c r="H1139" i="1"/>
  <c r="H58" i="1"/>
  <c r="G58" i="1"/>
  <c r="H654" i="1"/>
  <c r="G654" i="1"/>
  <c r="H1536" i="1"/>
  <c r="G1536" i="1"/>
  <c r="H351" i="1"/>
  <c r="G351" i="1"/>
  <c r="H477" i="1"/>
  <c r="G477" i="1"/>
  <c r="H88" i="1"/>
  <c r="G88" i="1"/>
  <c r="H171" i="1"/>
  <c r="G171" i="1"/>
  <c r="H314" i="1"/>
  <c r="H472" i="1"/>
  <c r="G472" i="1"/>
  <c r="H499" i="1"/>
  <c r="H663" i="1"/>
  <c r="G663" i="1"/>
  <c r="H722" i="1"/>
  <c r="H777" i="1"/>
  <c r="H817" i="1"/>
  <c r="G817" i="1"/>
  <c r="H844" i="1"/>
  <c r="H856" i="1"/>
  <c r="G856" i="1"/>
  <c r="G1016" i="1"/>
  <c r="H1016" i="1"/>
  <c r="H1186" i="1"/>
  <c r="J1562" i="1"/>
  <c r="H1562" i="1"/>
  <c r="G1562" i="1"/>
  <c r="C39" i="1"/>
  <c r="F43" i="4"/>
  <c r="H806" i="1"/>
  <c r="G806" i="1"/>
  <c r="H867" i="1"/>
  <c r="G867" i="1"/>
  <c r="H909" i="1"/>
  <c r="H928" i="1"/>
  <c r="G928" i="1"/>
  <c r="H964" i="1"/>
  <c r="G1107" i="1"/>
  <c r="G1120" i="1"/>
  <c r="H1193" i="1"/>
  <c r="J1568" i="1"/>
  <c r="H1568" i="1"/>
  <c r="I1568" i="1" s="1"/>
  <c r="C174" i="1"/>
  <c r="D164" i="4"/>
  <c r="D321" i="4"/>
  <c r="F322" i="4"/>
  <c r="F388" i="4"/>
  <c r="C383" i="1"/>
  <c r="D1075" i="1"/>
  <c r="E69" i="5"/>
  <c r="H704" i="1"/>
  <c r="G704" i="1"/>
  <c r="H904" i="1"/>
  <c r="G1115" i="1"/>
  <c r="H1115" i="1"/>
  <c r="H1208" i="1"/>
  <c r="H1277" i="1"/>
  <c r="G1277" i="1"/>
  <c r="H1338" i="1"/>
  <c r="G1338" i="1"/>
  <c r="H1492" i="1"/>
  <c r="G1492" i="1"/>
  <c r="F83" i="4"/>
  <c r="D82" i="4"/>
  <c r="H1339" i="1"/>
  <c r="G1339" i="1"/>
  <c r="H1390" i="1"/>
  <c r="G1390" i="1"/>
  <c r="H1500" i="1"/>
  <c r="G1500" i="1"/>
  <c r="D309" i="4"/>
  <c r="F310" i="4"/>
  <c r="F410" i="4"/>
  <c r="C405" i="1"/>
  <c r="H309" i="1"/>
  <c r="H567" i="1"/>
  <c r="G567" i="1"/>
  <c r="G630" i="1"/>
  <c r="H699" i="1"/>
  <c r="G699" i="1"/>
  <c r="H1151" i="1"/>
  <c r="G1151" i="1"/>
  <c r="H1188" i="1"/>
  <c r="G1188" i="1"/>
  <c r="G1299" i="1"/>
  <c r="H1550" i="1"/>
  <c r="G1550" i="1"/>
  <c r="G1614" i="1"/>
  <c r="H1614" i="1"/>
  <c r="G1649" i="1"/>
  <c r="H1669" i="1"/>
  <c r="G1669" i="1"/>
  <c r="H315" i="1"/>
  <c r="G315" i="1"/>
  <c r="H382" i="1"/>
  <c r="G382" i="1"/>
  <c r="H462" i="1"/>
  <c r="G462" i="1"/>
  <c r="G676" i="1"/>
  <c r="G682" i="1"/>
  <c r="G742" i="1"/>
  <c r="H754" i="1"/>
  <c r="G754" i="1"/>
  <c r="G821" i="1"/>
  <c r="G876" i="1"/>
  <c r="G882" i="1"/>
  <c r="G942" i="1"/>
  <c r="H954" i="1"/>
  <c r="H967" i="1"/>
  <c r="G967" i="1"/>
  <c r="G992" i="1"/>
  <c r="G1004" i="1"/>
  <c r="G1025" i="1"/>
  <c r="G1053" i="1"/>
  <c r="G1066" i="1"/>
  <c r="H1109" i="1"/>
  <c r="G1166" i="1"/>
  <c r="H1216" i="1"/>
  <c r="H1237" i="1"/>
  <c r="H1359" i="1"/>
  <c r="G1359" i="1"/>
  <c r="G1372" i="1"/>
  <c r="G1384" i="1"/>
  <c r="G1465" i="1"/>
  <c r="H1472" i="1"/>
  <c r="G1472" i="1"/>
  <c r="G1479" i="1"/>
  <c r="H1494" i="1"/>
  <c r="G1494" i="1"/>
  <c r="I1557" i="1"/>
  <c r="H1584" i="1"/>
  <c r="H1593" i="1"/>
  <c r="H1637" i="1"/>
  <c r="G1637" i="1"/>
  <c r="G1658" i="1"/>
  <c r="H1678" i="1"/>
  <c r="G1678" i="1"/>
  <c r="E535" i="4"/>
  <c r="D530" i="1"/>
  <c r="E337" i="9"/>
  <c r="B337" i="9" s="1"/>
  <c r="F248" i="5"/>
  <c r="D1252" i="1"/>
  <c r="G140" i="1"/>
  <c r="G161" i="1"/>
  <c r="G225" i="1"/>
  <c r="G292" i="1"/>
  <c r="G309" i="1"/>
  <c r="G345" i="1"/>
  <c r="G364" i="1"/>
  <c r="G445" i="1"/>
  <c r="G456" i="1"/>
  <c r="H469" i="1"/>
  <c r="G469" i="1"/>
  <c r="G488" i="1"/>
  <c r="G494" i="1"/>
  <c r="G549" i="1"/>
  <c r="G555" i="1"/>
  <c r="G561" i="1"/>
  <c r="H606" i="1"/>
  <c r="G606" i="1"/>
  <c r="H664" i="1"/>
  <c r="G664" i="1"/>
  <c r="G688" i="1"/>
  <c r="H694" i="1"/>
  <c r="G694" i="1"/>
  <c r="H706" i="1"/>
  <c r="G706" i="1"/>
  <c r="G731" i="1"/>
  <c r="H767" i="1"/>
  <c r="G767" i="1"/>
  <c r="G791" i="1"/>
  <c r="H828" i="1"/>
  <c r="G828" i="1"/>
  <c r="G888" i="1"/>
  <c r="H906" i="1"/>
  <c r="G906" i="1"/>
  <c r="G931" i="1"/>
  <c r="G1060" i="1"/>
  <c r="G1110" i="1"/>
  <c r="H1110" i="1"/>
  <c r="H1251" i="1"/>
  <c r="G1251" i="1"/>
  <c r="G1320" i="1"/>
  <c r="G1378" i="1"/>
  <c r="G1447" i="1"/>
  <c r="J1550" i="1"/>
  <c r="J1564" i="1"/>
  <c r="H1564" i="1"/>
  <c r="G1564" i="1"/>
  <c r="I1564" i="1" s="1"/>
  <c r="G1594" i="1"/>
  <c r="H1594" i="1"/>
  <c r="H1638" i="1"/>
  <c r="G1638" i="1"/>
  <c r="H1659" i="1"/>
  <c r="G1659" i="1"/>
  <c r="F412" i="4"/>
  <c r="C407" i="1"/>
  <c r="D1034" i="1"/>
  <c r="G1034" i="1" s="1"/>
  <c r="F29" i="5"/>
  <c r="G203" i="9"/>
  <c r="E203" i="9" s="1"/>
  <c r="B203" i="9" s="1"/>
  <c r="G198" i="9"/>
  <c r="E198" i="9" s="1"/>
  <c r="B198" i="9" s="1"/>
  <c r="G193" i="9"/>
  <c r="E193" i="9" s="1"/>
  <c r="B193" i="9" s="1"/>
  <c r="G188" i="9"/>
  <c r="E188" i="9" s="1"/>
  <c r="B188" i="9" s="1"/>
  <c r="G183" i="9"/>
  <c r="E183" i="9" s="1"/>
  <c r="B183" i="9" s="1"/>
  <c r="G207" i="9"/>
  <c r="E207" i="9" s="1"/>
  <c r="G202" i="9"/>
  <c r="E202" i="9" s="1"/>
  <c r="B202" i="9" s="1"/>
  <c r="G197" i="9"/>
  <c r="E197" i="9" s="1"/>
  <c r="B197" i="9" s="1"/>
  <c r="G192" i="9"/>
  <c r="E192" i="9" s="1"/>
  <c r="B192" i="9" s="1"/>
  <c r="G187" i="9"/>
  <c r="E187" i="9" s="1"/>
  <c r="B187" i="9" s="1"/>
  <c r="G182" i="9"/>
  <c r="E182" i="9" s="1"/>
  <c r="B182" i="9" s="1"/>
  <c r="G177" i="9"/>
  <c r="E177" i="9" s="1"/>
  <c r="B177" i="9" s="1"/>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223" i="9"/>
  <c r="E223" i="9" s="1"/>
  <c r="B223" i="9" s="1"/>
  <c r="G216" i="9"/>
  <c r="E216" i="9" s="1"/>
  <c r="B216" i="9" s="1"/>
  <c r="G181" i="9"/>
  <c r="E181" i="9" s="1"/>
  <c r="B181" i="9" s="1"/>
  <c r="G174" i="9"/>
  <c r="E174" i="9" s="1"/>
  <c r="B174" i="9" s="1"/>
  <c r="G301" i="9"/>
  <c r="E301" i="9" s="1"/>
  <c r="B301" i="9" s="1"/>
  <c r="G195" i="9"/>
  <c r="E195" i="9" s="1"/>
  <c r="B195" i="9" s="1"/>
  <c r="G222" i="9"/>
  <c r="E222" i="9" s="1"/>
  <c r="B222" i="9" s="1"/>
  <c r="G215" i="9"/>
  <c r="E215" i="9" s="1"/>
  <c r="B215" i="9" s="1"/>
  <c r="I10" i="9"/>
  <c r="M228" i="9"/>
  <c r="G208" i="9"/>
  <c r="E208" i="9" s="1"/>
  <c r="B208" i="9" s="1"/>
  <c r="G201" i="9"/>
  <c r="E201" i="9" s="1"/>
  <c r="B201" i="9" s="1"/>
  <c r="H180" i="9"/>
  <c r="G300" i="9"/>
  <c r="E300" i="9" s="1"/>
  <c r="B300" i="9" s="1"/>
  <c r="G186" i="9"/>
  <c r="E186" i="9" s="1"/>
  <c r="B186" i="9" s="1"/>
  <c r="H179" i="9"/>
  <c r="G227" i="9"/>
  <c r="E227" i="9" s="1"/>
  <c r="B227" i="9" s="1"/>
  <c r="G220" i="9"/>
  <c r="E220" i="9" s="1"/>
  <c r="B220" i="9" s="1"/>
  <c r="L207" i="9"/>
  <c r="F207" i="9" s="1"/>
  <c r="G200" i="9"/>
  <c r="E200" i="9" s="1"/>
  <c r="B200" i="9" s="1"/>
  <c r="G179" i="9"/>
  <c r="E179" i="9" s="1"/>
  <c r="B179" i="9" s="1"/>
  <c r="H310" i="9"/>
  <c r="G178" i="9"/>
  <c r="E178" i="9" s="1"/>
  <c r="B178" i="9" s="1"/>
  <c r="G310" i="9"/>
  <c r="E310" i="9" s="1"/>
  <c r="B310" i="9" s="1"/>
  <c r="G309" i="9"/>
  <c r="L228" i="9"/>
  <c r="H308" i="9"/>
  <c r="E308" i="9" s="1"/>
  <c r="B308" i="9" s="1"/>
  <c r="G205" i="9"/>
  <c r="E205" i="9" s="1"/>
  <c r="B205" i="9" s="1"/>
  <c r="G221" i="9"/>
  <c r="E221" i="9" s="1"/>
  <c r="B221" i="9" s="1"/>
  <c r="G211" i="9"/>
  <c r="E211" i="9" s="1"/>
  <c r="B211" i="9" s="1"/>
  <c r="H309" i="9"/>
  <c r="G210" i="9"/>
  <c r="E210" i="9" s="1"/>
  <c r="B210" i="9" s="1"/>
  <c r="G185" i="9"/>
  <c r="E185" i="9" s="1"/>
  <c r="B185" i="9" s="1"/>
  <c r="G196" i="9"/>
  <c r="E196" i="9" s="1"/>
  <c r="B196" i="9" s="1"/>
  <c r="G217" i="9"/>
  <c r="E217" i="9" s="1"/>
  <c r="B217" i="9" s="1"/>
  <c r="G190" i="9"/>
  <c r="E190" i="9" s="1"/>
  <c r="B190" i="9" s="1"/>
  <c r="G226" i="9"/>
  <c r="E226" i="9" s="1"/>
  <c r="B226" i="9" s="1"/>
  <c r="G213" i="9"/>
  <c r="E213" i="9" s="1"/>
  <c r="B213" i="9" s="1"/>
  <c r="G225" i="9"/>
  <c r="E225" i="9" s="1"/>
  <c r="B225" i="9" s="1"/>
  <c r="G176" i="9"/>
  <c r="E176" i="9" s="1"/>
  <c r="B176" i="9" s="1"/>
  <c r="G191" i="9"/>
  <c r="E191" i="9" s="1"/>
  <c r="B191" i="9" s="1"/>
  <c r="G206" i="9"/>
  <c r="E206" i="9" s="1"/>
  <c r="B206" i="9" s="1"/>
  <c r="G177" i="1"/>
  <c r="G339" i="1"/>
  <c r="G135" i="1"/>
  <c r="G156" i="1"/>
  <c r="G193" i="1"/>
  <c r="G220" i="1"/>
  <c r="G282" i="1"/>
  <c r="G287" i="1"/>
  <c r="G352" i="1"/>
  <c r="H358" i="1"/>
  <c r="G370" i="1"/>
  <c r="H376" i="1"/>
  <c r="G376" i="1"/>
  <c r="H482" i="1"/>
  <c r="G482" i="1"/>
  <c r="G500" i="1"/>
  <c r="G506" i="1"/>
  <c r="G513" i="1"/>
  <c r="G519" i="1"/>
  <c r="G587" i="1"/>
  <c r="H719" i="1"/>
  <c r="G719" i="1"/>
  <c r="G737" i="1"/>
  <c r="G748" i="1"/>
  <c r="H774" i="1"/>
  <c r="G774" i="1"/>
  <c r="G937" i="1"/>
  <c r="G948" i="1"/>
  <c r="H1026" i="1"/>
  <c r="G1026" i="1"/>
  <c r="H1053" i="1"/>
  <c r="G1103" i="1"/>
  <c r="G1231" i="1"/>
  <c r="G1280" i="1"/>
  <c r="G1293" i="1"/>
  <c r="G1314" i="1"/>
  <c r="H1327" i="1"/>
  <c r="G1327" i="1"/>
  <c r="H1385" i="1"/>
  <c r="G1385" i="1"/>
  <c r="G1397" i="1"/>
  <c r="G1473" i="1"/>
  <c r="H1473" i="1"/>
  <c r="J1551" i="1"/>
  <c r="H1551" i="1"/>
  <c r="I1551" i="1" s="1"/>
  <c r="G1585" i="1"/>
  <c r="G1650" i="1"/>
  <c r="G151" i="1"/>
  <c r="G172" i="1"/>
  <c r="G188" i="1"/>
  <c r="G215" i="1"/>
  <c r="G246" i="1"/>
  <c r="G251" i="1"/>
  <c r="G256" i="1"/>
  <c r="G261" i="1"/>
  <c r="G266" i="1"/>
  <c r="G298" i="1"/>
  <c r="H346" i="1"/>
  <c r="G346" i="1"/>
  <c r="H365" i="1"/>
  <c r="G389" i="1"/>
  <c r="G395" i="1"/>
  <c r="G415" i="1"/>
  <c r="G440" i="1"/>
  <c r="G451" i="1"/>
  <c r="H520" i="1"/>
  <c r="H527" i="1"/>
  <c r="H556" i="1"/>
  <c r="G581" i="1"/>
  <c r="G600" i="1"/>
  <c r="H613" i="1"/>
  <c r="G631" i="1"/>
  <c r="H689" i="1"/>
  <c r="G689" i="1"/>
  <c r="G786" i="1"/>
  <c r="G797" i="1"/>
  <c r="G803" i="1"/>
  <c r="G987" i="1"/>
  <c r="G999" i="1"/>
  <c r="G1005" i="1"/>
  <c r="G1047" i="1"/>
  <c r="H1054" i="1"/>
  <c r="H1111" i="1"/>
  <c r="G1111" i="1"/>
  <c r="H1145" i="1"/>
  <c r="G1167" i="1"/>
  <c r="H1210" i="1"/>
  <c r="H1217" i="1"/>
  <c r="G1225" i="1"/>
  <c r="G1245" i="1"/>
  <c r="H1245" i="1"/>
  <c r="G1287" i="1"/>
  <c r="H1413" i="1"/>
  <c r="G1517" i="1"/>
  <c r="H1525" i="1"/>
  <c r="G1525" i="1"/>
  <c r="H1596" i="1"/>
  <c r="G1596" i="1"/>
  <c r="G1639" i="1"/>
  <c r="H371" i="1"/>
  <c r="G371" i="1"/>
  <c r="H507" i="1"/>
  <c r="G507" i="1"/>
  <c r="H514" i="1"/>
  <c r="G514" i="1"/>
  <c r="H588" i="1"/>
  <c r="H749" i="1"/>
  <c r="G749" i="1"/>
  <c r="H949" i="1"/>
  <c r="H1104" i="1"/>
  <c r="G1104" i="1"/>
  <c r="H1367" i="1"/>
  <c r="H1392" i="1"/>
  <c r="G1392" i="1"/>
  <c r="H1426" i="1"/>
  <c r="G1426" i="1"/>
  <c r="F147" i="5"/>
  <c r="C1152" i="1"/>
  <c r="F10" i="6"/>
  <c r="C1406" i="1"/>
  <c r="F298" i="9"/>
  <c r="H1019" i="1"/>
  <c r="H1049" i="1"/>
  <c r="H1079" i="1"/>
  <c r="G1085" i="1"/>
  <c r="H1085" i="1"/>
  <c r="G1160" i="1"/>
  <c r="H1173" i="1"/>
  <c r="G1173" i="1"/>
  <c r="H1187" i="1"/>
  <c r="H1257" i="1"/>
  <c r="G1257" i="1"/>
  <c r="H1380" i="1"/>
  <c r="G1380" i="1"/>
  <c r="F135" i="5"/>
  <c r="C1140" i="1"/>
  <c r="F186" i="5"/>
  <c r="C1190" i="1"/>
  <c r="D178" i="5"/>
  <c r="H497" i="1"/>
  <c r="G497" i="1"/>
  <c r="H573" i="1"/>
  <c r="G573" i="1"/>
  <c r="H996" i="1"/>
  <c r="G996" i="1"/>
  <c r="H1333" i="1"/>
  <c r="G1333" i="1"/>
  <c r="H1461" i="1"/>
  <c r="G1461" i="1"/>
  <c r="G1533" i="1"/>
  <c r="H1533" i="1"/>
  <c r="H1570" i="1"/>
  <c r="G1570" i="1"/>
  <c r="G24" i="9"/>
  <c r="E24" i="9" s="1"/>
  <c r="H24" i="9"/>
  <c r="D230" i="4"/>
  <c r="D491" i="4"/>
  <c r="G585" i="1"/>
  <c r="H684" i="1"/>
  <c r="G684" i="1"/>
  <c r="H734" i="1"/>
  <c r="G734" i="1"/>
  <c r="H784" i="1"/>
  <c r="G784" i="1"/>
  <c r="H1045" i="1"/>
  <c r="G1045" i="1"/>
  <c r="G1105" i="1"/>
  <c r="H1105" i="1"/>
  <c r="G1221" i="1"/>
  <c r="G1239" i="1"/>
  <c r="G1284" i="1"/>
  <c r="G1404" i="1"/>
  <c r="G1411" i="1"/>
  <c r="G1487" i="1"/>
  <c r="G1602" i="1"/>
  <c r="H1662" i="1"/>
  <c r="G1662" i="1"/>
  <c r="F106" i="4"/>
  <c r="F153" i="4"/>
  <c r="H321" i="1"/>
  <c r="G321" i="1"/>
  <c r="H411" i="1"/>
  <c r="G411" i="1"/>
  <c r="G428" i="1"/>
  <c r="G433" i="1"/>
  <c r="G438" i="1"/>
  <c r="G443" i="1"/>
  <c r="G448" i="1"/>
  <c r="G453" i="1"/>
  <c r="G458" i="1"/>
  <c r="G486" i="1"/>
  <c r="H492" i="1"/>
  <c r="G492" i="1"/>
  <c r="G503" i="1"/>
  <c r="G520" i="1"/>
  <c r="G531" i="1"/>
  <c r="G536" i="1"/>
  <c r="G541" i="1"/>
  <c r="G562" i="1"/>
  <c r="H568" i="1"/>
  <c r="G568" i="1"/>
  <c r="G617" i="1"/>
  <c r="G973" i="1"/>
  <c r="H990" i="1"/>
  <c r="G1008" i="1"/>
  <c r="G1032" i="1"/>
  <c r="G1051" i="1"/>
  <c r="G1063" i="1"/>
  <c r="H1162" i="1"/>
  <c r="G1162" i="1"/>
  <c r="H1175" i="1"/>
  <c r="G1189" i="1"/>
  <c r="H1272" i="1"/>
  <c r="G1272" i="1"/>
  <c r="G1297" i="1"/>
  <c r="G1309" i="1"/>
  <c r="G1315" i="1"/>
  <c r="G1345" i="1"/>
  <c r="H1357" i="1"/>
  <c r="G1387" i="1"/>
  <c r="H1437" i="1"/>
  <c r="G1437" i="1"/>
  <c r="G1653" i="1"/>
  <c r="H1653" i="1"/>
  <c r="G1663" i="1"/>
  <c r="H1663" i="1"/>
  <c r="F231" i="4"/>
  <c r="F407" i="4"/>
  <c r="E406" i="4"/>
  <c r="D401" i="1" s="1"/>
  <c r="H401" i="1" s="1"/>
  <c r="F492" i="4"/>
  <c r="F8" i="5"/>
  <c r="H366" i="1"/>
  <c r="G366" i="1"/>
  <c r="G377" i="1"/>
  <c r="G388" i="1"/>
  <c r="G399" i="1"/>
  <c r="G423" i="1"/>
  <c r="G464" i="1"/>
  <c r="G475" i="1"/>
  <c r="G509" i="1"/>
  <c r="G557" i="1"/>
  <c r="G596" i="1"/>
  <c r="G651" i="1"/>
  <c r="G662" i="1"/>
  <c r="G673" i="1"/>
  <c r="H679" i="1"/>
  <c r="G679" i="1"/>
  <c r="G701" i="1"/>
  <c r="G712" i="1"/>
  <c r="G723" i="1"/>
  <c r="H729" i="1"/>
  <c r="G729" i="1"/>
  <c r="G751" i="1"/>
  <c r="G762" i="1"/>
  <c r="G773" i="1"/>
  <c r="H779" i="1"/>
  <c r="G779" i="1"/>
  <c r="G801" i="1"/>
  <c r="G812" i="1"/>
  <c r="G823" i="1"/>
  <c r="G851" i="1"/>
  <c r="G862" i="1"/>
  <c r="G873" i="1"/>
  <c r="G901" i="1"/>
  <c r="G912" i="1"/>
  <c r="G923" i="1"/>
  <c r="G951" i="1"/>
  <c r="G962" i="1"/>
  <c r="G979" i="1"/>
  <c r="G1087" i="1"/>
  <c r="G1099" i="1"/>
  <c r="G1112" i="1"/>
  <c r="H1130" i="1"/>
  <c r="G1143" i="1"/>
  <c r="H1215" i="1"/>
  <c r="G1240" i="1"/>
  <c r="H1240" i="1"/>
  <c r="G1382" i="1"/>
  <c r="G1398" i="1"/>
  <c r="H1424" i="1"/>
  <c r="G1424" i="1"/>
  <c r="H1450" i="1"/>
  <c r="H1488" i="1"/>
  <c r="G1488" i="1"/>
  <c r="H1534" i="1"/>
  <c r="G1534" i="1"/>
  <c r="J1547" i="1"/>
  <c r="J1559" i="1"/>
  <c r="G1565" i="1"/>
  <c r="I1565" i="1" s="1"/>
  <c r="H1623" i="1"/>
  <c r="G1623" i="1"/>
  <c r="H1643" i="1"/>
  <c r="G1643" i="1"/>
  <c r="G1654" i="1"/>
  <c r="H1654" i="1"/>
  <c r="F107" i="4"/>
  <c r="D536" i="4"/>
  <c r="F537" i="4"/>
  <c r="H487" i="1"/>
  <c r="G487" i="1"/>
  <c r="G974" i="1"/>
  <c r="G980" i="1"/>
  <c r="H980" i="1"/>
  <c r="H1009" i="1"/>
  <c r="G1021" i="1"/>
  <c r="G1033" i="1"/>
  <c r="H1058" i="1"/>
  <c r="G1069" i="1"/>
  <c r="G1093" i="1"/>
  <c r="G1234" i="1"/>
  <c r="H1352" i="1"/>
  <c r="G1438" i="1"/>
  <c r="H1438" i="1"/>
  <c r="G1535" i="1"/>
  <c r="I1542" i="1"/>
  <c r="J1565" i="1"/>
  <c r="G1644" i="1"/>
  <c r="H1644" i="1"/>
  <c r="E7" i="4"/>
  <c r="E31" i="9"/>
  <c r="B31" i="9" s="1"/>
  <c r="E37" i="9"/>
  <c r="B37" i="9" s="1"/>
  <c r="E43" i="9"/>
  <c r="B43" i="9" s="1"/>
  <c r="G1507" i="1"/>
  <c r="E255" i="5"/>
  <c r="F256" i="5"/>
  <c r="E144" i="9"/>
  <c r="B144" i="9" s="1"/>
  <c r="B282" i="9"/>
  <c r="H1039" i="1"/>
  <c r="G1205" i="1"/>
  <c r="H1260" i="1"/>
  <c r="H1312" i="1"/>
  <c r="G1312" i="1"/>
  <c r="H1402" i="1"/>
  <c r="G1402" i="1"/>
  <c r="H1432" i="1"/>
  <c r="G1432" i="1"/>
  <c r="G1502" i="1"/>
  <c r="H1515" i="1"/>
  <c r="H1606" i="1"/>
  <c r="G1606" i="1"/>
  <c r="D373" i="4"/>
  <c r="F260" i="5"/>
  <c r="C1264" i="1"/>
  <c r="E96" i="9"/>
  <c r="B96" i="9" s="1"/>
  <c r="E127" i="9"/>
  <c r="B127" i="9" s="1"/>
  <c r="F272" i="9"/>
  <c r="B272" i="9" s="1"/>
  <c r="G804" i="1"/>
  <c r="G809" i="1"/>
  <c r="G814" i="1"/>
  <c r="G819" i="1"/>
  <c r="G824" i="1"/>
  <c r="G829" i="1"/>
  <c r="G834" i="1"/>
  <c r="G839" i="1"/>
  <c r="G844" i="1"/>
  <c r="G849" i="1"/>
  <c r="G854" i="1"/>
  <c r="G859" i="1"/>
  <c r="G864" i="1"/>
  <c r="G869" i="1"/>
  <c r="G874" i="1"/>
  <c r="G879" i="1"/>
  <c r="G884" i="1"/>
  <c r="G889" i="1"/>
  <c r="G894" i="1"/>
  <c r="G899" i="1"/>
  <c r="G904" i="1"/>
  <c r="G909" i="1"/>
  <c r="G914" i="1"/>
  <c r="G919" i="1"/>
  <c r="G924" i="1"/>
  <c r="G929" i="1"/>
  <c r="G934" i="1"/>
  <c r="G939" i="1"/>
  <c r="G944" i="1"/>
  <c r="G949" i="1"/>
  <c r="G954" i="1"/>
  <c r="G959" i="1"/>
  <c r="G964" i="1"/>
  <c r="H985" i="1"/>
  <c r="G1023" i="1"/>
  <c r="G1039" i="1"/>
  <c r="G1050" i="1"/>
  <c r="G1061" i="1"/>
  <c r="G1128" i="1"/>
  <c r="G1134" i="1"/>
  <c r="G1164" i="1"/>
  <c r="G1176" i="1"/>
  <c r="G1200" i="1"/>
  <c r="H1200" i="1"/>
  <c r="H1205" i="1"/>
  <c r="H1218" i="1"/>
  <c r="G1218" i="1"/>
  <c r="G1247" i="1"/>
  <c r="G1253" i="1"/>
  <c r="G1260" i="1"/>
  <c r="G1283" i="1"/>
  <c r="G1335" i="1"/>
  <c r="G1352" i="1"/>
  <c r="G1409" i="1"/>
  <c r="G1420" i="1"/>
  <c r="G1445" i="1"/>
  <c r="C1478" i="1"/>
  <c r="H1483" i="1"/>
  <c r="G1490" i="1"/>
  <c r="G1515" i="1"/>
  <c r="J1576" i="1"/>
  <c r="H1576" i="1"/>
  <c r="F374" i="4"/>
  <c r="H1029" i="1"/>
  <c r="G1100" i="1"/>
  <c r="H1100" i="1"/>
  <c r="G1194" i="1"/>
  <c r="H1242" i="1"/>
  <c r="G1324" i="1"/>
  <c r="G1369" i="1"/>
  <c r="H1375" i="1"/>
  <c r="G1375" i="1"/>
  <c r="G1456" i="1"/>
  <c r="H1503" i="1"/>
  <c r="G1503" i="1"/>
  <c r="G1509" i="1"/>
  <c r="H1608" i="1"/>
  <c r="G1616" i="1"/>
  <c r="G1626" i="1"/>
  <c r="H1646" i="1"/>
  <c r="G1646" i="1"/>
  <c r="G1682" i="1"/>
  <c r="F621" i="4"/>
  <c r="H975" i="1"/>
  <c r="H1024" i="1"/>
  <c r="G1106" i="1"/>
  <c r="G1165" i="1"/>
  <c r="H1230" i="1"/>
  <c r="G1248" i="1"/>
  <c r="I1541" i="1"/>
  <c r="J1561" i="1"/>
  <c r="G1576" i="1"/>
  <c r="I1576" i="1" s="1"/>
  <c r="H1647" i="1"/>
  <c r="G1647" i="1"/>
  <c r="F8" i="4"/>
  <c r="D7" i="4"/>
  <c r="F237" i="4"/>
  <c r="E85" i="9"/>
  <c r="B85" i="9" s="1"/>
  <c r="E296" i="9"/>
  <c r="B296" i="9" s="1"/>
  <c r="H1498" i="1"/>
  <c r="G1498" i="1"/>
  <c r="F263" i="4"/>
  <c r="D262" i="4"/>
  <c r="E321" i="4"/>
  <c r="D316" i="1" s="1"/>
  <c r="E647" i="4"/>
  <c r="D641" i="1" s="1"/>
  <c r="H336" i="9"/>
  <c r="D1281" i="1"/>
  <c r="F277" i="5"/>
  <c r="E35" i="6"/>
  <c r="B256" i="9"/>
  <c r="G1196" i="1"/>
  <c r="H1279" i="1"/>
  <c r="G1521" i="1"/>
  <c r="B240" i="9"/>
  <c r="H1064" i="1"/>
  <c r="H1163" i="1"/>
  <c r="H1179" i="1"/>
  <c r="H1185" i="1"/>
  <c r="H1274" i="1"/>
  <c r="G1370" i="1"/>
  <c r="G1532" i="1"/>
  <c r="H1548" i="1"/>
  <c r="I1548" i="1" s="1"/>
  <c r="G1607" i="1"/>
  <c r="H1633" i="1"/>
  <c r="G1677" i="1"/>
  <c r="D648" i="4"/>
  <c r="F609" i="4"/>
  <c r="F99" i="6"/>
  <c r="E89" i="6"/>
  <c r="D1485" i="1" s="1"/>
  <c r="G1485" i="1" s="1"/>
  <c r="H1563" i="1"/>
  <c r="F240" i="9"/>
  <c r="B246" i="9"/>
  <c r="E48" i="9"/>
  <c r="B48" i="9" s="1"/>
  <c r="E114" i="9"/>
  <c r="B114" i="9" s="1"/>
  <c r="E162" i="9"/>
  <c r="B162" i="9" s="1"/>
  <c r="G1090" i="1"/>
  <c r="H1513" i="1"/>
  <c r="G1513" i="1"/>
  <c r="H1545" i="1"/>
  <c r="F126" i="4"/>
  <c r="F274" i="4"/>
  <c r="F656" i="4"/>
  <c r="F35" i="5"/>
  <c r="E149" i="9"/>
  <c r="B149" i="9" s="1"/>
  <c r="H1090" i="1"/>
  <c r="H1427" i="1"/>
  <c r="H1508" i="1"/>
  <c r="G1508" i="1"/>
  <c r="G1545" i="1"/>
  <c r="I1545" i="1" s="1"/>
  <c r="G1588" i="1"/>
  <c r="H1588" i="1"/>
  <c r="D361" i="4"/>
  <c r="F362" i="4"/>
  <c r="H337" i="9"/>
  <c r="F197" i="5"/>
  <c r="F50" i="6"/>
  <c r="C1446" i="1"/>
  <c r="E202" i="4"/>
  <c r="D198" i="1" s="1"/>
  <c r="F82" i="5"/>
  <c r="E22" i="7"/>
  <c r="D1556" i="1"/>
  <c r="E66" i="9"/>
  <c r="B66" i="9" s="1"/>
  <c r="E84" i="9"/>
  <c r="B84" i="9" s="1"/>
  <c r="F297" i="5"/>
  <c r="D296" i="5"/>
  <c r="C1301" i="1"/>
  <c r="D22" i="7"/>
  <c r="C1556" i="1"/>
  <c r="E33" i="9"/>
  <c r="B33" i="9" s="1"/>
  <c r="E97" i="9"/>
  <c r="B97" i="9" s="1"/>
  <c r="E320" i="9"/>
  <c r="B320" i="9" s="1"/>
  <c r="E81" i="9"/>
  <c r="B81" i="9" s="1"/>
  <c r="E145" i="9"/>
  <c r="B145" i="9" s="1"/>
  <c r="B244" i="9"/>
  <c r="E47" i="9"/>
  <c r="B47" i="9" s="1"/>
  <c r="E53" i="9"/>
  <c r="B53" i="9" s="1"/>
  <c r="E111" i="9"/>
  <c r="B111" i="9" s="1"/>
  <c r="E117" i="9"/>
  <c r="B117" i="9" s="1"/>
  <c r="E164" i="9"/>
  <c r="B164" i="9" s="1"/>
  <c r="G1544" i="1"/>
  <c r="I1544" i="1" s="1"/>
  <c r="J1581" i="1"/>
  <c r="F58" i="4"/>
  <c r="F160" i="4"/>
  <c r="F90" i="6"/>
  <c r="C1486" i="1"/>
  <c r="J1552" i="1"/>
  <c r="G1552" i="1"/>
  <c r="I1552" i="1" s="1"/>
  <c r="G1577" i="1"/>
  <c r="E431" i="4"/>
  <c r="F431" i="4" s="1"/>
  <c r="F502" i="4"/>
  <c r="E629" i="4"/>
  <c r="D623" i="1" s="1"/>
  <c r="F75" i="6"/>
  <c r="C1471" i="1"/>
  <c r="D6" i="8"/>
  <c r="E65" i="9"/>
  <c r="B65" i="9" s="1"/>
  <c r="E129" i="9"/>
  <c r="B129" i="9" s="1"/>
  <c r="E159" i="9"/>
  <c r="B159" i="9" s="1"/>
  <c r="E165" i="9"/>
  <c r="B165" i="9" s="1"/>
  <c r="D12" i="5"/>
  <c r="F120" i="5"/>
  <c r="E38" i="9"/>
  <c r="B38" i="9" s="1"/>
  <c r="E54" i="9"/>
  <c r="B54" i="9" s="1"/>
  <c r="E70" i="9"/>
  <c r="B70" i="9" s="1"/>
  <c r="E86" i="9"/>
  <c r="B86" i="9" s="1"/>
  <c r="E102" i="9"/>
  <c r="B102" i="9" s="1"/>
  <c r="E118" i="9"/>
  <c r="B118" i="9" s="1"/>
  <c r="E134" i="9"/>
  <c r="B134" i="9" s="1"/>
  <c r="E150" i="9"/>
  <c r="B150" i="9" s="1"/>
  <c r="E166" i="9"/>
  <c r="B166" i="9" s="1"/>
  <c r="F236" i="9"/>
  <c r="B236" i="9" s="1"/>
  <c r="E322" i="9"/>
  <c r="B322" i="9" s="1"/>
  <c r="E39" i="9"/>
  <c r="B39" i="9" s="1"/>
  <c r="E55" i="9"/>
  <c r="B55" i="9" s="1"/>
  <c r="E71" i="9"/>
  <c r="B71" i="9" s="1"/>
  <c r="E87" i="9"/>
  <c r="B87" i="9" s="1"/>
  <c r="E103" i="9"/>
  <c r="B103" i="9" s="1"/>
  <c r="E119" i="9"/>
  <c r="B119" i="9" s="1"/>
  <c r="E135" i="9"/>
  <c r="B135" i="9" s="1"/>
  <c r="E151" i="9"/>
  <c r="B151" i="9" s="1"/>
  <c r="E167" i="9"/>
  <c r="B167" i="9" s="1"/>
  <c r="F232" i="9"/>
  <c r="B232" i="9" s="1"/>
  <c r="E317" i="9"/>
  <c r="B317" i="9" s="1"/>
  <c r="F284" i="9"/>
  <c r="B284" i="9" s="1"/>
  <c r="E323" i="9"/>
  <c r="B323" i="9" s="1"/>
  <c r="E329" i="9"/>
  <c r="B329" i="9" s="1"/>
  <c r="F256" i="9"/>
  <c r="F219" i="5"/>
  <c r="D5" i="6"/>
  <c r="D35" i="6"/>
  <c r="F280" i="9"/>
  <c r="B280" i="9" s="1"/>
  <c r="E318" i="9"/>
  <c r="B318" i="9" s="1"/>
  <c r="E203" i="5"/>
  <c r="E339" i="9"/>
  <c r="B339" i="9" s="1"/>
  <c r="E5" i="6"/>
  <c r="E35" i="9"/>
  <c r="B35" i="9" s="1"/>
  <c r="E51" i="9"/>
  <c r="B51" i="9" s="1"/>
  <c r="E67" i="9"/>
  <c r="B67" i="9" s="1"/>
  <c r="E83" i="9"/>
  <c r="B83" i="9" s="1"/>
  <c r="E99" i="9"/>
  <c r="B99" i="9" s="1"/>
  <c r="E115" i="9"/>
  <c r="B115" i="9" s="1"/>
  <c r="E131" i="9"/>
  <c r="B131" i="9" s="1"/>
  <c r="E147" i="9"/>
  <c r="B147" i="9" s="1"/>
  <c r="E163" i="9"/>
  <c r="B163" i="9" s="1"/>
  <c r="F252" i="9"/>
  <c r="B252" i="9" s="1"/>
  <c r="H1549" i="1"/>
  <c r="I1549" i="1" s="1"/>
  <c r="F220" i="5"/>
  <c r="D114" i="6"/>
  <c r="E30" i="9"/>
  <c r="B30" i="9" s="1"/>
  <c r="E46" i="9"/>
  <c r="B46" i="9" s="1"/>
  <c r="E62" i="9"/>
  <c r="B62" i="9" s="1"/>
  <c r="E78" i="9"/>
  <c r="B78" i="9" s="1"/>
  <c r="E94" i="9"/>
  <c r="B94" i="9" s="1"/>
  <c r="E110" i="9"/>
  <c r="B110" i="9" s="1"/>
  <c r="E126" i="9"/>
  <c r="B126" i="9" s="1"/>
  <c r="E142" i="9"/>
  <c r="B142" i="9" s="1"/>
  <c r="E158" i="9"/>
  <c r="B158" i="9" s="1"/>
  <c r="F276" i="9"/>
  <c r="E319" i="9"/>
  <c r="B319" i="9" s="1"/>
  <c r="E325" i="9"/>
  <c r="B325" i="9" s="1"/>
  <c r="D51" i="8"/>
  <c r="D255" i="5"/>
  <c r="D251" i="5" s="1"/>
  <c r="F115" i="6"/>
  <c r="G422" i="1" l="1"/>
  <c r="H1485" i="1"/>
  <c r="H1076" i="1"/>
  <c r="G1076" i="1"/>
  <c r="F321" i="4"/>
  <c r="C316" i="1"/>
  <c r="F70" i="5"/>
  <c r="C1075" i="1"/>
  <c r="D69" i="5"/>
  <c r="H508" i="1"/>
  <c r="G508" i="1"/>
  <c r="H338" i="9"/>
  <c r="D1207" i="1"/>
  <c r="H1207" i="1" s="1"/>
  <c r="D44" i="8"/>
  <c r="C1583" i="1"/>
  <c r="H1252" i="1"/>
  <c r="G1252" i="1"/>
  <c r="F82" i="4"/>
  <c r="C78" i="1"/>
  <c r="F164" i="4"/>
  <c r="D152" i="4"/>
  <c r="C160" i="1"/>
  <c r="C578" i="1"/>
  <c r="F584" i="4"/>
  <c r="I1543" i="1"/>
  <c r="H350" i="1"/>
  <c r="C1431" i="1"/>
  <c r="F35" i="6"/>
  <c r="H28" i="3"/>
  <c r="H623" i="1"/>
  <c r="G623" i="1"/>
  <c r="G1264" i="1"/>
  <c r="H1264" i="1"/>
  <c r="E251" i="5"/>
  <c r="F251" i="5" s="1"/>
  <c r="D1259" i="1"/>
  <c r="H407" i="1"/>
  <c r="G407" i="1"/>
  <c r="H1278" i="1"/>
  <c r="G1278" i="1"/>
  <c r="H250" i="1"/>
  <c r="G250" i="1"/>
  <c r="D529" i="1"/>
  <c r="G94" i="1"/>
  <c r="H94" i="1"/>
  <c r="F49" i="4"/>
  <c r="C45" i="1"/>
  <c r="F597" i="4"/>
  <c r="C591" i="1"/>
  <c r="F522" i="4"/>
  <c r="C516" i="1"/>
  <c r="H25" i="3"/>
  <c r="C1255" i="1"/>
  <c r="F373" i="4"/>
  <c r="C368" i="1"/>
  <c r="E338" i="9"/>
  <c r="B338" i="9" s="1"/>
  <c r="H601" i="1"/>
  <c r="G601" i="1"/>
  <c r="H523" i="1"/>
  <c r="G523" i="1"/>
  <c r="E141" i="6"/>
  <c r="I27" i="3"/>
  <c r="D1401" i="1"/>
  <c r="G1040" i="1"/>
  <c r="H1040" i="1"/>
  <c r="H1057" i="1"/>
  <c r="G1057" i="1"/>
  <c r="G1301" i="1"/>
  <c r="H1301" i="1"/>
  <c r="E308" i="4"/>
  <c r="I18" i="3"/>
  <c r="E299" i="4"/>
  <c r="D148" i="1"/>
  <c r="G233" i="1"/>
  <c r="H233" i="1"/>
  <c r="G349" i="1"/>
  <c r="C269" i="1"/>
  <c r="F273" i="4"/>
  <c r="F89" i="6"/>
  <c r="G1478" i="1"/>
  <c r="H1478" i="1"/>
  <c r="F134" i="4"/>
  <c r="C130" i="1"/>
  <c r="H1556" i="1"/>
  <c r="G1556" i="1"/>
  <c r="F296" i="5"/>
  <c r="C1300" i="1"/>
  <c r="F648" i="4"/>
  <c r="C642" i="1"/>
  <c r="H1572" i="1"/>
  <c r="G1572" i="1"/>
  <c r="G401" i="1"/>
  <c r="H1514" i="1"/>
  <c r="G1514" i="1"/>
  <c r="H1295" i="1"/>
  <c r="G1295" i="1"/>
  <c r="F466" i="4"/>
  <c r="D430" i="4"/>
  <c r="C460" i="1"/>
  <c r="G597" i="1"/>
  <c r="I28" i="3"/>
  <c r="D1431" i="1"/>
  <c r="H1486" i="1"/>
  <c r="G1486" i="1"/>
  <c r="E177" i="5"/>
  <c r="F221" i="4"/>
  <c r="C217" i="1"/>
  <c r="C1539" i="1"/>
  <c r="D5" i="7"/>
  <c r="G1190" i="1"/>
  <c r="H1190" i="1"/>
  <c r="G1223" i="1"/>
  <c r="G204" i="1"/>
  <c r="H204" i="1"/>
  <c r="H421" i="1"/>
  <c r="G421" i="1"/>
  <c r="D360" i="4"/>
  <c r="F361" i="4"/>
  <c r="C356" i="1"/>
  <c r="H1034" i="1"/>
  <c r="C1510" i="1"/>
  <c r="F114" i="6"/>
  <c r="H30" i="3"/>
  <c r="H405" i="1"/>
  <c r="G405" i="1"/>
  <c r="F479" i="4"/>
  <c r="C473" i="1"/>
  <c r="G336" i="9"/>
  <c r="E336" i="9" s="1"/>
  <c r="B336" i="9" s="1"/>
  <c r="D177" i="5"/>
  <c r="F178" i="5"/>
  <c r="C1182" i="1"/>
  <c r="H1406" i="1"/>
  <c r="G1406" i="1"/>
  <c r="E360" i="4"/>
  <c r="F406" i="4"/>
  <c r="H1152" i="1"/>
  <c r="G1152" i="1"/>
  <c r="B207" i="9"/>
  <c r="D308" i="4"/>
  <c r="F309" i="4"/>
  <c r="C304" i="1"/>
  <c r="H1046" i="1"/>
  <c r="G1046" i="1"/>
  <c r="F202" i="4"/>
  <c r="C198" i="1"/>
  <c r="H1471" i="1"/>
  <c r="G1471" i="1"/>
  <c r="C1555" i="1"/>
  <c r="H34" i="3"/>
  <c r="H35" i="3"/>
  <c r="C1571" i="1"/>
  <c r="F255" i="5"/>
  <c r="C1259" i="1"/>
  <c r="F230" i="4"/>
  <c r="C226" i="1"/>
  <c r="G1140" i="1"/>
  <c r="H1140" i="1"/>
  <c r="I23" i="3"/>
  <c r="D1074" i="1"/>
  <c r="F125" i="4"/>
  <c r="D121" i="1"/>
  <c r="G279" i="1"/>
  <c r="H279" i="1"/>
  <c r="G221" i="1"/>
  <c r="H221" i="1"/>
  <c r="D7" i="5"/>
  <c r="F12" i="5"/>
  <c r="C1017" i="1"/>
  <c r="F262" i="4"/>
  <c r="C258" i="1"/>
  <c r="G125" i="1"/>
  <c r="H125" i="1"/>
  <c r="H73" i="1"/>
  <c r="G73" i="1"/>
  <c r="C641" i="1"/>
  <c r="F647" i="4"/>
  <c r="G174" i="1"/>
  <c r="H174" i="1"/>
  <c r="F5" i="6"/>
  <c r="D141" i="6"/>
  <c r="C1401" i="1"/>
  <c r="H27" i="3"/>
  <c r="D3" i="1"/>
  <c r="E6" i="4"/>
  <c r="E7" i="5"/>
  <c r="G1540" i="1"/>
  <c r="H1540" i="1"/>
  <c r="F536" i="4"/>
  <c r="D535" i="4"/>
  <c r="C530" i="1"/>
  <c r="D45" i="8"/>
  <c r="C1628" i="1"/>
  <c r="B24" i="9"/>
  <c r="F228" i="9"/>
  <c r="B228" i="9" s="1"/>
  <c r="I1550" i="1"/>
  <c r="H383" i="1"/>
  <c r="G383" i="1"/>
  <c r="G39" i="1"/>
  <c r="H39" i="1"/>
  <c r="I1569" i="1"/>
  <c r="H579" i="1"/>
  <c r="G579" i="1"/>
  <c r="D6" i="4"/>
  <c r="F7" i="4"/>
  <c r="C3" i="1"/>
  <c r="E430" i="4"/>
  <c r="D425" i="1"/>
  <c r="G1281" i="1"/>
  <c r="H1281" i="1"/>
  <c r="F491" i="4"/>
  <c r="C485" i="1"/>
  <c r="I34" i="3"/>
  <c r="E5" i="7"/>
  <c r="D1555" i="1"/>
  <c r="H1446" i="1"/>
  <c r="G1446" i="1"/>
  <c r="I1570" i="1"/>
  <c r="E309" i="9"/>
  <c r="B309" i="9" s="1"/>
  <c r="I1562" i="1"/>
  <c r="I1554" i="1"/>
  <c r="I1560" i="1"/>
  <c r="I1567" i="1"/>
  <c r="G343" i="9" l="1"/>
  <c r="E343" i="9" s="1"/>
  <c r="B343" i="9" s="1"/>
  <c r="H530" i="1"/>
  <c r="G530" i="1"/>
  <c r="D640" i="4"/>
  <c r="F535" i="4"/>
  <c r="C529" i="1"/>
  <c r="I25" i="3"/>
  <c r="D1255" i="1"/>
  <c r="H1255" i="1" s="1"/>
  <c r="K1481" i="9"/>
  <c r="G344" i="9"/>
  <c r="E344" i="9" s="1"/>
  <c r="B344" i="9" s="1"/>
  <c r="C1621" i="1"/>
  <c r="I39" i="3"/>
  <c r="H1583" i="1"/>
  <c r="G1583" i="1"/>
  <c r="H11" i="3"/>
  <c r="E423" i="4"/>
  <c r="E301" i="4"/>
  <c r="D297" i="1" s="1"/>
  <c r="D295" i="1"/>
  <c r="G1628" i="1"/>
  <c r="H1628" i="1"/>
  <c r="H1571" i="1"/>
  <c r="G1571" i="1"/>
  <c r="E418" i="4"/>
  <c r="D413" i="1" s="1"/>
  <c r="D355" i="1"/>
  <c r="E417" i="4"/>
  <c r="D412" i="1" s="1"/>
  <c r="D303" i="1"/>
  <c r="D6" i="5"/>
  <c r="H22" i="3"/>
  <c r="C1012" i="1"/>
  <c r="F7" i="5"/>
  <c r="G425" i="1"/>
  <c r="H425" i="1"/>
  <c r="E639" i="4"/>
  <c r="D633" i="1" s="1"/>
  <c r="D424" i="1"/>
  <c r="E6" i="5"/>
  <c r="D1012" i="1"/>
  <c r="I22" i="3"/>
  <c r="G1207" i="1"/>
  <c r="G642" i="1"/>
  <c r="H642" i="1"/>
  <c r="F360" i="4"/>
  <c r="D418" i="4"/>
  <c r="C355" i="1"/>
  <c r="G269" i="1"/>
  <c r="H269" i="1"/>
  <c r="G1259" i="1"/>
  <c r="H1259" i="1"/>
  <c r="H368" i="1"/>
  <c r="G368" i="1"/>
  <c r="G516" i="1"/>
  <c r="H516" i="1"/>
  <c r="I40" i="3"/>
  <c r="C1622" i="1"/>
  <c r="D422" i="4"/>
  <c r="F6" i="4"/>
  <c r="H17" i="3"/>
  <c r="C2" i="1"/>
  <c r="G1431" i="1"/>
  <c r="H1431" i="1"/>
  <c r="F141" i="6"/>
  <c r="H31" i="3"/>
  <c r="C1537" i="1"/>
  <c r="H1182" i="1"/>
  <c r="G1182" i="1"/>
  <c r="H3" i="1"/>
  <c r="G3" i="1"/>
  <c r="G1555" i="1"/>
  <c r="H1555" i="1"/>
  <c r="G346" i="9"/>
  <c r="E346" i="9" s="1"/>
  <c r="H33" i="3"/>
  <c r="C1538" i="1"/>
  <c r="G591" i="1"/>
  <c r="H591" i="1"/>
  <c r="G473" i="1"/>
  <c r="H473" i="1"/>
  <c r="H217" i="1"/>
  <c r="G217" i="1"/>
  <c r="G45" i="1"/>
  <c r="H45" i="1"/>
  <c r="H316" i="1"/>
  <c r="G316" i="1"/>
  <c r="H578" i="1"/>
  <c r="G578" i="1"/>
  <c r="G1300" i="1"/>
  <c r="H1300" i="1"/>
  <c r="G121" i="1"/>
  <c r="H121" i="1"/>
  <c r="H130" i="1"/>
  <c r="G130" i="1"/>
  <c r="H304" i="1"/>
  <c r="G304" i="1"/>
  <c r="G1510" i="1"/>
  <c r="H1510" i="1"/>
  <c r="I31" i="3"/>
  <c r="D1537" i="1"/>
  <c r="E640" i="4"/>
  <c r="D634" i="1" s="1"/>
  <c r="H160" i="1"/>
  <c r="G160" i="1"/>
  <c r="G641" i="1"/>
  <c r="H641" i="1"/>
  <c r="H226" i="1"/>
  <c r="G226" i="1"/>
  <c r="E176" i="5"/>
  <c r="D1180" i="1" s="1"/>
  <c r="I24" i="3"/>
  <c r="D1181" i="1"/>
  <c r="H19" i="9"/>
  <c r="E19" i="9" s="1"/>
  <c r="B19" i="9" s="1"/>
  <c r="G348" i="9"/>
  <c r="E348" i="9" s="1"/>
  <c r="H18" i="3"/>
  <c r="D299" i="4"/>
  <c r="F152" i="4"/>
  <c r="C148" i="1"/>
  <c r="I33" i="3"/>
  <c r="D1538" i="1"/>
  <c r="F430" i="4"/>
  <c r="D639" i="4"/>
  <c r="C424" i="1"/>
  <c r="H78" i="1"/>
  <c r="G78" i="1"/>
  <c r="H485" i="1"/>
  <c r="G485" i="1"/>
  <c r="H258" i="1"/>
  <c r="G258" i="1"/>
  <c r="G1017" i="1"/>
  <c r="H1017" i="1"/>
  <c r="D176" i="5"/>
  <c r="F177" i="5"/>
  <c r="C1181" i="1"/>
  <c r="H24" i="3"/>
  <c r="I17" i="3"/>
  <c r="E422" i="4"/>
  <c r="E300" i="4"/>
  <c r="D296" i="1" s="1"/>
  <c r="D2" i="1"/>
  <c r="G1539" i="1"/>
  <c r="H1539" i="1"/>
  <c r="H23" i="3"/>
  <c r="C1074" i="1"/>
  <c r="F69" i="5"/>
  <c r="H1075" i="1"/>
  <c r="G1075" i="1"/>
  <c r="H1401" i="1"/>
  <c r="G1401" i="1"/>
  <c r="H198" i="1"/>
  <c r="G198" i="1"/>
  <c r="F308" i="4"/>
  <c r="C303" i="1"/>
  <c r="D417" i="4"/>
  <c r="H356" i="1"/>
  <c r="G356" i="1"/>
  <c r="H460" i="1"/>
  <c r="G460" i="1"/>
  <c r="D423" i="4" l="1"/>
  <c r="D301" i="4"/>
  <c r="F299" i="4"/>
  <c r="C295" i="1"/>
  <c r="F639" i="4"/>
  <c r="C633" i="1"/>
  <c r="F422" i="4"/>
  <c r="D643" i="4"/>
  <c r="C417" i="1"/>
  <c r="D424" i="4"/>
  <c r="H148" i="1"/>
  <c r="G148" i="1"/>
  <c r="C412" i="1"/>
  <c r="F417" i="4"/>
  <c r="H1181" i="1"/>
  <c r="G1181" i="1"/>
  <c r="N3" i="9"/>
  <c r="I11" i="3"/>
  <c r="E424" i="4"/>
  <c r="D419" i="1" s="1"/>
  <c r="E643" i="4"/>
  <c r="D417" i="1"/>
  <c r="G1538" i="1"/>
  <c r="H1538" i="1"/>
  <c r="H1622" i="1"/>
  <c r="G1622" i="1"/>
  <c r="G1255" i="1"/>
  <c r="C634" i="1"/>
  <c r="F640" i="4"/>
  <c r="E644" i="4"/>
  <c r="H20" i="9"/>
  <c r="E425" i="4"/>
  <c r="D420" i="1" s="1"/>
  <c r="D418" i="1"/>
  <c r="H1012" i="1"/>
  <c r="G1012" i="1"/>
  <c r="B346" i="9"/>
  <c r="E345" i="9"/>
  <c r="I10" i="3" s="1"/>
  <c r="H1621" i="1"/>
  <c r="G1621" i="1"/>
  <c r="H355" i="1"/>
  <c r="G355" i="1"/>
  <c r="H303" i="1"/>
  <c r="G303" i="1"/>
  <c r="F176" i="5"/>
  <c r="C1180" i="1"/>
  <c r="C413" i="1"/>
  <c r="F418" i="4"/>
  <c r="D300" i="4"/>
  <c r="H299" i="9"/>
  <c r="D1011" i="1"/>
  <c r="B348" i="9"/>
  <c r="E347" i="9"/>
  <c r="F6" i="5"/>
  <c r="G306" i="9"/>
  <c r="E306" i="9" s="1"/>
  <c r="B306" i="9" s="1"/>
  <c r="G299" i="9"/>
  <c r="C1011" i="1"/>
  <c r="H1537" i="1"/>
  <c r="G1537" i="1"/>
  <c r="H529" i="1"/>
  <c r="G529" i="1"/>
  <c r="H9" i="3"/>
  <c r="H1074" i="1"/>
  <c r="G1074" i="1"/>
  <c r="G424" i="1"/>
  <c r="H424" i="1"/>
  <c r="G2" i="1"/>
  <c r="H2" i="1"/>
  <c r="E342" i="9"/>
  <c r="E299" i="9" l="1"/>
  <c r="B299" i="9" s="1"/>
  <c r="H412" i="1"/>
  <c r="G412" i="1"/>
  <c r="E646" i="4"/>
  <c r="D638" i="1"/>
  <c r="F300" i="4"/>
  <c r="C296" i="1"/>
  <c r="K3" i="9"/>
  <c r="I9" i="3"/>
  <c r="H633" i="1"/>
  <c r="G633" i="1"/>
  <c r="G1180" i="1"/>
  <c r="H1180" i="1"/>
  <c r="G295" i="1"/>
  <c r="H295" i="1"/>
  <c r="H417" i="1"/>
  <c r="G417" i="1"/>
  <c r="H634" i="1"/>
  <c r="G634" i="1"/>
  <c r="H413" i="1"/>
  <c r="G413" i="1"/>
  <c r="F301" i="4"/>
  <c r="C297" i="1"/>
  <c r="E645" i="4"/>
  <c r="D637" i="1"/>
  <c r="H8" i="3"/>
  <c r="H1011" i="1"/>
  <c r="G1011" i="1"/>
  <c r="F424" i="4"/>
  <c r="C419" i="1"/>
  <c r="F643" i="4"/>
  <c r="C637" i="1"/>
  <c r="F423" i="4"/>
  <c r="D644" i="4"/>
  <c r="D645" i="4" s="1"/>
  <c r="G20" i="9"/>
  <c r="E20" i="9" s="1"/>
  <c r="B20" i="9" s="1"/>
  <c r="C418" i="1"/>
  <c r="D425" i="4"/>
  <c r="F645" i="4" l="1"/>
  <c r="C639" i="1"/>
  <c r="M3" i="9"/>
  <c r="H296" i="1"/>
  <c r="G296" i="1"/>
  <c r="H297" i="1"/>
  <c r="G297" i="1"/>
  <c r="D640" i="1"/>
  <c r="E650" i="4"/>
  <c r="H637" i="1"/>
  <c r="G637" i="1"/>
  <c r="F425" i="4"/>
  <c r="C420" i="1"/>
  <c r="H418" i="1"/>
  <c r="G418" i="1"/>
  <c r="F644" i="4"/>
  <c r="D646" i="4"/>
  <c r="C638" i="1"/>
  <c r="H419" i="1"/>
  <c r="G419" i="1"/>
  <c r="E649" i="4"/>
  <c r="D639" i="1"/>
  <c r="F646" i="4" l="1"/>
  <c r="D650" i="4"/>
  <c r="C640" i="1"/>
  <c r="H420" i="1"/>
  <c r="G420" i="1"/>
  <c r="D649" i="4"/>
  <c r="I20" i="3"/>
  <c r="D644" i="1"/>
  <c r="H334" i="9"/>
  <c r="G334" i="9"/>
  <c r="H639" i="1"/>
  <c r="G639" i="1"/>
  <c r="I19" i="3"/>
  <c r="D643" i="1"/>
  <c r="H638" i="1"/>
  <c r="G638" i="1"/>
  <c r="E334" i="9" l="1"/>
  <c r="E298" i="9" s="1"/>
  <c r="I8" i="3" s="1"/>
  <c r="H19" i="3"/>
  <c r="F649" i="4"/>
  <c r="C643" i="1"/>
  <c r="G297" i="9"/>
  <c r="E297" i="9" s="1"/>
  <c r="B297" i="9" s="1"/>
  <c r="F650" i="4"/>
  <c r="H20" i="3"/>
  <c r="C644" i="1"/>
  <c r="H640" i="1"/>
  <c r="G640" i="1"/>
  <c r="H7" i="3"/>
  <c r="B334" i="9" l="1"/>
  <c r="H644" i="1"/>
  <c r="G644" i="1"/>
  <c r="H643" i="1"/>
  <c r="G643" i="1"/>
  <c r="J3" i="9"/>
  <c r="H295" i="9" l="1"/>
  <c r="G295" i="9"/>
  <c r="H18" i="9"/>
  <c r="L293" i="9"/>
  <c r="F293" i="9" s="1"/>
  <c r="J17" i="9"/>
  <c r="M16" i="9"/>
  <c r="H16" i="9"/>
  <c r="L15" i="9"/>
  <c r="H15" i="9"/>
  <c r="G21" i="9"/>
  <c r="H21" i="9"/>
  <c r="G16" i="9"/>
  <c r="G18" i="9"/>
  <c r="J10" i="9"/>
  <c r="I9" i="9"/>
  <c r="K13" i="9"/>
  <c r="J8" i="9"/>
  <c r="K12" i="9"/>
  <c r="K9" i="9"/>
  <c r="I12" i="9"/>
  <c r="I5" i="9"/>
  <c r="H22" i="9"/>
  <c r="K8" i="9"/>
  <c r="K5" i="9"/>
  <c r="I17" i="9"/>
  <c r="I8" i="9"/>
  <c r="G17" i="9"/>
  <c r="G15" i="9"/>
  <c r="J13" i="9"/>
  <c r="H17" i="9"/>
  <c r="G22" i="9"/>
  <c r="K11" i="9"/>
  <c r="J9" i="9"/>
  <c r="K7" i="9"/>
  <c r="J5" i="9"/>
  <c r="K6" i="9"/>
  <c r="J11" i="9"/>
  <c r="I11" i="9"/>
  <c r="J6" i="9"/>
  <c r="J7" i="9"/>
  <c r="I6" i="9"/>
  <c r="M15" i="9"/>
  <c r="K10" i="9"/>
  <c r="I13" i="9"/>
  <c r="I7" i="9"/>
  <c r="J12" i="9"/>
  <c r="L16" i="9"/>
  <c r="E10" i="9" l="1"/>
  <c r="B10" i="9" s="1"/>
  <c r="E18" i="9"/>
  <c r="B18" i="9" s="1"/>
  <c r="E12" i="9"/>
  <c r="B12" i="9" s="1"/>
  <c r="F15" i="9"/>
  <c r="E22" i="9"/>
  <c r="B22" i="9" s="1"/>
  <c r="E16" i="9"/>
  <c r="F16" i="9"/>
  <c r="E11" i="9"/>
  <c r="B11" i="9" s="1"/>
  <c r="E13" i="9"/>
  <c r="B13" i="9" s="1"/>
  <c r="E9" i="9"/>
  <c r="B9" i="9" s="1"/>
  <c r="E21" i="9"/>
  <c r="B21" i="9" s="1"/>
  <c r="E17" i="9"/>
  <c r="B17" i="9" s="1"/>
  <c r="E7" i="9"/>
  <c r="B7" i="9" s="1"/>
  <c r="B293" i="9"/>
  <c r="F23" i="9"/>
  <c r="E295" i="9"/>
  <c r="E15" i="9"/>
  <c r="E8" i="9"/>
  <c r="B8" i="9" s="1"/>
  <c r="E6" i="9"/>
  <c r="B6" i="9" s="1"/>
  <c r="E5" i="9"/>
  <c r="F14" i="9" l="1"/>
  <c r="F3" i="9" s="1"/>
  <c r="B16" i="9"/>
  <c r="B5" i="9"/>
  <c r="E4" i="9"/>
  <c r="E14" i="9"/>
  <c r="I13" i="3" s="1"/>
  <c r="B15" i="9"/>
  <c r="B295" i="9"/>
  <c r="E23" i="9"/>
  <c r="I7" i="3" s="1"/>
  <c r="E3" i="9" l="1"/>
</calcChain>
</file>

<file path=xl/sharedStrings.xml><?xml version="1.0" encoding="utf-8"?>
<sst xmlns="http://schemas.openxmlformats.org/spreadsheetml/2006/main" count="4733" uniqueCount="3656">
  <si>
    <t>Obveznik:</t>
  </si>
  <si>
    <t>28233 - BJELOVARSKO-BILOGORSKA ŽUPANIJA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</si>
  <si>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</si>
  <si>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</si>
  <si>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</si>
  <si>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</si>
  <si>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</si>
  <si>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</si>
  <si>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</si>
  <si>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</si>
  <si>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</si>
  <si>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</si>
  <si>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</si>
  <si>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</si>
  <si>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</si>
  <si>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</si>
  <si>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</si>
  <si>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</si>
  <si>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</si>
  <si>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</si>
  <si>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</si>
  <si>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</si>
  <si>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</si>
  <si>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</si>
  <si>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</si>
  <si>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</si>
  <si>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</si>
  <si>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</si>
  <si>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</si>
  <si>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</si>
  <si>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</si>
  <si>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</si>
  <si>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</si>
  <si>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</si>
  <si>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</si>
  <si>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</si>
  <si>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</si>
  <si>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</si>
  <si>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</si>
  <si>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</si>
  <si>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</si>
  <si>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</si>
  <si>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</si>
  <si>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</si>
  <si>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</si>
  <si>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</si>
  <si>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</si>
  <si>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</si>
  <si>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</si>
  <si>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</si>
  <si>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</si>
  <si>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</si>
  <si>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</si>
  <si>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</si>
  <si>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</si>
  <si>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</si>
  <si>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</si>
  <si>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</si>
  <si>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</si>
  <si>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</si>
  <si>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</si>
  <si>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</si>
  <si>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</si>
  <si>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</si>
  <si>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</si>
  <si>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</si>
  <si>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</si>
  <si>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</si>
  <si>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</si>
  <si>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</si>
  <si>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</si>
  <si>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</si>
  <si>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</si>
  <si>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</si>
  <si>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</si>
  <si>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</si>
  <si>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</si>
  <si>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</si>
  <si>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</si>
  <si>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</si>
  <si>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</si>
  <si>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</si>
  <si>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</si>
  <si>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</si>
  <si>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</si>
  <si>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</si>
  <si>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</si>
  <si>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</si>
  <si>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</si>
  <si>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</si>
  <si>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</si>
  <si>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</si>
  <si>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</si>
  <si>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</si>
  <si>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</si>
  <si>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</si>
  <si>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</si>
  <si>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</si>
  <si>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</si>
  <si>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</si>
  <si>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</si>
  <si>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</si>
  <si>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</si>
  <si>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</si>
  <si>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</si>
  <si>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</si>
  <si>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</si>
  <si>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</si>
  <si>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</si>
  <si>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</si>
  <si>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</si>
  <si>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</si>
  <si>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</si>
  <si>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</si>
  <si>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</si>
  <si>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</si>
  <si>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</si>
  <si>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</si>
  <si>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</si>
  <si>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</si>
  <si>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</si>
  <si>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</si>
  <si>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</si>
  <si>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</si>
  <si>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</si>
  <si>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</si>
  <si>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</si>
  <si>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</si>
  <si>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</si>
  <si>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</si>
  <si>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</si>
  <si>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</si>
  <si>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</si>
  <si>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</si>
  <si>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</si>
  <si>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</si>
  <si>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</si>
  <si>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</si>
  <si>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</si>
  <si>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</si>
  <si>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</si>
  <si>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</si>
  <si>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</si>
  <si>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</si>
  <si>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</si>
  <si>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</si>
  <si>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</si>
  <si>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</si>
  <si>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</si>
  <si>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</si>
  <si>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</si>
  <si>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</si>
  <si>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</si>
  <si>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</si>
  <si>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</si>
  <si>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</si>
  <si>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</si>
  <si>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</si>
  <si>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</si>
  <si>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</si>
  <si>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</si>
  <si>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</si>
  <si>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</si>
  <si>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</si>
  <si>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</si>
  <si>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</si>
  <si>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</si>
  <si>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</si>
  <si>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</si>
  <si>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</si>
  <si>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</si>
  <si>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</si>
  <si>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</si>
  <si>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</si>
  <si>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</si>
  <si>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</si>
  <si>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</si>
  <si>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</si>
  <si>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</si>
  <si>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</si>
  <si>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</si>
  <si>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</si>
  <si>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</si>
  <si>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</si>
  <si>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</si>
  <si>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</si>
  <si>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</si>
  <si>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</si>
  <si>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</si>
  <si>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</si>
  <si>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</si>
  <si>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</si>
  <si>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</si>
  <si>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</si>
  <si>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</si>
  <si>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</si>
  <si>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</si>
  <si>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</si>
  <si>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</si>
  <si>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</si>
  <si>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</si>
  <si>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</si>
  <si>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</si>
  <si>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</si>
  <si>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</si>
  <si>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</si>
  <si>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</si>
  <si>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</si>
  <si>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</si>
  <si>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</si>
  <si>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</si>
  <si>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</si>
  <si>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</si>
  <si>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</si>
  <si>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</si>
  <si>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</si>
  <si>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</si>
  <si>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</si>
  <si>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</si>
  <si>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</si>
  <si>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</si>
  <si>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</si>
  <si>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</si>
  <si>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</si>
  <si>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</si>
  <si>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</si>
  <si>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</si>
  <si>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</si>
  <si>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</si>
  <si>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</si>
  <si>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</si>
  <si>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</si>
  <si>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</si>
  <si>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</si>
  <si>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</si>
  <si>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</si>
  <si>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</si>
  <si>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</si>
  <si>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</si>
  <si>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</si>
  <si>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</si>
  <si>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</si>
  <si>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</si>
  <si>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</si>
  <si>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</si>
  <si>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</si>
  <si>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</si>
  <si>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</si>
  <si>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</si>
  <si>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</si>
  <si>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</si>
  <si>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</si>
  <si>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</si>
  <si>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</si>
  <si>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</si>
  <si>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</si>
  <si>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</si>
  <si>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</si>
  <si>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</si>
  <si>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</si>
  <si>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</si>
  <si>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</si>
  <si>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</si>
  <si>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</si>
  <si>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</si>
  <si>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</si>
  <si>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</si>
  <si>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</si>
  <si>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</si>
  <si>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</si>
  <si>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</si>
  <si>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</si>
  <si>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</si>
  <si>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</si>
  <si>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</si>
  <si>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</si>
  <si>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</si>
  <si>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</si>
  <si>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</si>
  <si>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</si>
  <si>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</si>
  <si>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</si>
  <si>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</si>
  <si>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</si>
  <si>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</si>
  <si>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</si>
  <si>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</si>
  <si>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</si>
  <si>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</si>
  <si>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</si>
  <si>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</si>
  <si>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</si>
  <si>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</si>
  <si>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</si>
  <si>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</si>
  <si>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</si>
  <si>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</si>
  <si>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</si>
  <si>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</si>
  <si>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</si>
  <si>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</si>
  <si>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</si>
  <si>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</si>
  <si>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</si>
  <si>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</si>
  <si>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</si>
  <si>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</si>
  <si>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</si>
  <si>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</si>
  <si>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</si>
  <si>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</si>
  <si>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</si>
  <si>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</si>
  <si>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</si>
  <si>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</si>
  <si>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</si>
  <si>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</si>
  <si>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</si>
  <si>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</si>
  <si>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</si>
  <si>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</si>
  <si>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</si>
  <si>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</si>
  <si>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</si>
  <si>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</si>
  <si>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</si>
  <si>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</si>
  <si>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</si>
  <si>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</si>
  <si>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</si>
  <si>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</si>
  <si>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</si>
  <si>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</si>
  <si>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</si>
  <si>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</si>
  <si>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</si>
  <si>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</si>
  <si>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</si>
  <si>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</si>
  <si>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</si>
  <si>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</si>
  <si>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</si>
  <si>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</si>
  <si>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</si>
  <si>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</si>
  <si>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</si>
  <si>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</si>
  <si>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</si>
  <si>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</si>
  <si>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</si>
  <si>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</si>
  <si>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</si>
  <si>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</si>
  <si>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</si>
  <si>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</si>
  <si>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</si>
  <si>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</si>
  <si>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</si>
  <si>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</si>
  <si>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</si>
  <si>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</si>
  <si>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</si>
  <si>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</si>
  <si>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</si>
  <si>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</si>
  <si>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</si>
  <si>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</si>
  <si>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</si>
  <si>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</si>
  <si>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</si>
  <si>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</si>
  <si>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</si>
  <si>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</si>
  <si>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</si>
  <si>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</si>
  <si>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</si>
  <si>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</si>
  <si>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</si>
  <si>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</si>
  <si>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</si>
  <si>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</si>
  <si>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</si>
  <si>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</si>
  <si>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</si>
  <si>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</si>
  <si>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</si>
  <si>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</si>
  <si>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</si>
  <si>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</si>
  <si>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</si>
  <si>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</si>
  <si>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</si>
  <si>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</si>
  <si>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</si>
  <si>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</si>
  <si>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</si>
  <si>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</si>
  <si>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</si>
  <si>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</si>
  <si>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</si>
  <si>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</si>
  <si>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</si>
  <si>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</si>
  <si>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</si>
  <si>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</si>
  <si>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</si>
  <si>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</si>
  <si>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</si>
  <si>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</si>
  <si>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</si>
  <si>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</si>
  <si>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</si>
  <si>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</si>
  <si>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</si>
  <si>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</si>
  <si>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</si>
  <si>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</si>
  <si>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</si>
  <si>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</si>
  <si>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</si>
  <si>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</si>
  <si>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</si>
  <si>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</si>
  <si>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</si>
  <si>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</si>
  <si>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</si>
  <si>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</si>
  <si>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</si>
  <si>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</si>
  <si>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</si>
  <si>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</si>
  <si>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</si>
  <si>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</si>
  <si>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</si>
  <si>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</si>
  <si>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</si>
  <si>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</si>
  <si>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</si>
  <si>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</si>
  <si>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</si>
  <si>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</si>
  <si>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</si>
  <si>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</si>
  <si>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</si>
  <si>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</si>
  <si>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</si>
  <si>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</si>
  <si>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</si>
  <si>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</si>
  <si>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</si>
  <si>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</si>
  <si>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</si>
  <si>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</si>
  <si>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</si>
  <si>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</si>
  <si>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</si>
  <si>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</si>
  <si>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</si>
  <si>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</si>
  <si>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</si>
  <si>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</si>
  <si>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</si>
  <si>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</si>
  <si>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</si>
  <si>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</si>
  <si>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</si>
  <si>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</si>
  <si>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</si>
  <si>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</si>
  <si>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</si>
  <si>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</si>
  <si>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</si>
  <si>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</si>
  <si>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</si>
  <si>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</si>
  <si>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</si>
  <si>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</si>
  <si>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</si>
  <si>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</si>
  <si>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</si>
  <si>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</si>
  <si>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</si>
  <si>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</si>
  <si>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</si>
  <si>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</si>
  <si>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</si>
  <si>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</si>
  <si>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</si>
  <si>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</si>
  <si>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</si>
  <si>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</si>
  <si>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</si>
  <si>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</si>
  <si>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</si>
  <si>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</si>
  <si>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</si>
  <si>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</si>
  <si>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</si>
  <si>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</si>
  <si>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</si>
  <si>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</si>
  <si>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</si>
  <si>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</si>
  <si>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</si>
  <si>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</si>
  <si>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</si>
  <si>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</si>
  <si>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</si>
  <si>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</si>
  <si>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</si>
  <si>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</si>
  <si>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</si>
  <si>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</si>
  <si>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</si>
  <si>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</si>
  <si>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</si>
  <si>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</si>
  <si>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</si>
  <si>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</si>
  <si>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</si>
  <si>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</si>
  <si>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</si>
  <si>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</si>
  <si>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</si>
  <si>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</si>
  <si>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</si>
  <si>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</si>
  <si>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</si>
  <si>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</si>
  <si>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</si>
  <si>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</si>
  <si>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</si>
  <si>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</si>
  <si>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</si>
  <si>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</si>
  <si>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</si>
  <si>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</si>
  <si>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</si>
  <si>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</si>
  <si>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</si>
  <si>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</si>
  <si>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</si>
  <si>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</si>
  <si>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</si>
  <si>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</si>
  <si>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</si>
  <si>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</si>
  <si>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</si>
  <si>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</si>
  <si>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</si>
  <si>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</si>
  <si>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</si>
  <si>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</si>
  <si>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</si>
  <si>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</si>
  <si>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</si>
  <si>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</si>
  <si>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</si>
  <si>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</si>
  <si>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</si>
  <si>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</si>
  <si>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</si>
  <si>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</si>
  <si>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</si>
  <si>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</si>
  <si>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</si>
  <si>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</si>
  <si>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</si>
  <si>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</si>
  <si>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</si>
  <si>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</si>
  <si>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</si>
  <si>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</si>
  <si>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</si>
  <si>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</si>
  <si>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</si>
  <si>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</si>
  <si>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</si>
  <si>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</si>
  <si>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</si>
  <si>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</si>
  <si>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</si>
  <si>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</si>
  <si>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</si>
  <si>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</si>
  <si>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</si>
  <si>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</si>
  <si>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</si>
  <si>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</si>
  <si>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</si>
  <si>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</si>
  <si>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</si>
  <si>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</si>
  <si>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</si>
  <si>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</si>
  <si>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</si>
  <si>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</si>
  <si>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</si>
  <si>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</si>
  <si>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</si>
  <si>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</si>
  <si>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</si>
  <si>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</si>
  <si>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</si>
  <si>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</si>
  <si>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</si>
  <si>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</si>
  <si>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</si>
  <si>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</si>
  <si>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</si>
  <si>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</si>
  <si>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</si>
  <si>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</si>
  <si>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</si>
  <si>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</si>
  <si>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</si>
  <si>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</si>
  <si>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</si>
  <si>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</si>
  <si>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</si>
  <si>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</si>
  <si>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</si>
  <si>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</si>
  <si>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</si>
  <si>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</si>
  <si>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</si>
  <si>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</si>
  <si>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</si>
  <si>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</si>
  <si>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</si>
  <si>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</si>
  <si>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</si>
  <si>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</si>
  <si>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</si>
  <si>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</si>
  <si>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</si>
  <si>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</si>
  <si>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</si>
  <si>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</si>
  <si>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</si>
  <si>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</si>
  <si>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</si>
  <si>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</si>
  <si>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</si>
  <si>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</si>
  <si>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</si>
  <si>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</si>
  <si>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</si>
  <si>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</si>
  <si>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</si>
  <si>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</si>
  <si>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</si>
  <si>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</si>
  <si>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</si>
  <si>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</si>
  <si>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</si>
  <si>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</si>
  <si>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</si>
  <si>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</si>
  <si>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</si>
  <si>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</si>
  <si>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</si>
  <si>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</si>
  <si>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</si>
  <si>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</si>
  <si>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</si>
  <si>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</si>
  <si>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</si>
  <si>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</si>
  <si>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</si>
  <si>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</si>
  <si>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</si>
  <si>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</si>
  <si>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</si>
  <si>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</si>
  <si>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</si>
  <si>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</si>
  <si>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</si>
  <si>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</si>
  <si>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</si>
  <si>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</si>
  <si>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</si>
  <si>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</si>
  <si>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</si>
  <si>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</si>
  <si>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</si>
  <si>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</si>
  <si>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</si>
  <si>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</si>
  <si>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</si>
  <si>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</si>
  <si>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</si>
  <si>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</si>
  <si>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</si>
  <si>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</si>
  <si>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</si>
  <si>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</si>
  <si>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</si>
  <si>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</si>
  <si>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</si>
  <si>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</si>
  <si>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</si>
  <si>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</si>
  <si>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</si>
  <si>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</si>
  <si>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</si>
  <si>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</si>
  <si>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</si>
  <si>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</si>
  <si>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</si>
  <si>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</si>
  <si>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</si>
  <si>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</si>
  <si>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</si>
  <si>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</si>
  <si>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</si>
  <si>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</si>
  <si>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</si>
  <si>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</si>
  <si>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</si>
  <si>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</si>
  <si>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</si>
  <si>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</si>
  <si>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</si>
  <si>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</si>
  <si>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</si>
  <si>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</si>
  <si>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</si>
  <si>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</si>
  <si>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</si>
  <si>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</si>
  <si>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</si>
  <si>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</si>
  <si>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</si>
  <si>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</si>
  <si>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</si>
  <si>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</si>
  <si>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</si>
  <si>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</si>
  <si>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</si>
  <si>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</si>
  <si>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</si>
  <si>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</si>
  <si>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</si>
  <si>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</si>
  <si>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</si>
  <si>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</si>
  <si>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</si>
  <si>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</si>
  <si>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</si>
  <si>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</si>
  <si>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</si>
  <si>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</si>
  <si>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</si>
  <si>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</si>
  <si>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</si>
  <si>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</si>
  <si>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</si>
  <si>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</si>
  <si>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</si>
  <si>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</si>
  <si>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</si>
  <si>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</si>
  <si>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</si>
  <si>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</si>
  <si>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</si>
  <si>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</si>
  <si>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</si>
  <si>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</si>
  <si>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</si>
  <si>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</si>
  <si>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</si>
  <si>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</si>
  <si>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</si>
  <si>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</si>
  <si>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</si>
  <si>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</si>
  <si>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</si>
  <si>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</si>
  <si>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</si>
  <si>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</si>
  <si>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</si>
  <si>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</si>
  <si>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</si>
  <si>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</si>
  <si>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</si>
  <si>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</si>
  <si>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</si>
  <si>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</si>
  <si>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</si>
  <si>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</si>
  <si>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</si>
  <si>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</si>
  <si>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</si>
  <si>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</si>
  <si>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</si>
  <si>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</si>
  <si>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</si>
  <si>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</si>
  <si>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</si>
  <si>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</si>
  <si>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</si>
  <si>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</si>
  <si>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</si>
  <si>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</si>
  <si>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</si>
  <si>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</si>
  <si>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</si>
  <si>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</si>
  <si>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</si>
  <si>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</si>
  <si>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</si>
  <si>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</si>
  <si>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</si>
  <si>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</si>
  <si>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</si>
  <si>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</si>
  <si>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</si>
  <si>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</si>
  <si>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</si>
  <si>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</si>
  <si>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</si>
  <si>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</si>
  <si>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</si>
  <si>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</si>
  <si>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</si>
  <si>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</si>
  <si>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</si>
  <si>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</si>
  <si>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</si>
  <si>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</si>
  <si>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</si>
  <si>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</si>
  <si>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</si>
  <si>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</si>
  <si>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</si>
  <si>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</si>
  <si>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</si>
  <si>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</si>
  <si>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</si>
  <si>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</si>
  <si>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</si>
  <si>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</si>
  <si>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</si>
  <si>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</si>
  <si>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</si>
  <si>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</si>
  <si>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</si>
  <si>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</si>
  <si>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</si>
  <si>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</si>
  <si>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</si>
  <si>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</si>
  <si>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</si>
  <si>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</si>
  <si>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</si>
  <si>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</si>
  <si>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</si>
  <si>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</si>
  <si>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</si>
  <si>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</si>
  <si>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</si>
  <si>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</si>
  <si>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</si>
  <si>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</si>
  <si>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</si>
  <si>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</si>
  <si>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</si>
  <si>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</si>
  <si>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</si>
  <si>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</si>
  <si>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</si>
  <si>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</si>
  <si>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</si>
  <si>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</si>
  <si>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</si>
  <si>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</si>
  <si>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</si>
  <si>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</si>
  <si>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</si>
  <si>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</si>
  <si>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</si>
  <si>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</si>
  <si>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</si>
  <si>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</si>
  <si>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</si>
  <si>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</si>
  <si>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</si>
  <si>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</si>
  <si>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</si>
  <si>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</si>
  <si>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</si>
  <si>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</si>
  <si>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</si>
  <si>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</si>
  <si>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</si>
  <si>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</si>
  <si>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</si>
  <si>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</si>
  <si>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</si>
  <si>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</si>
  <si>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</si>
  <si>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</si>
  <si>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</si>
  <si>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</si>
  <si>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</si>
  <si>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</si>
  <si>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</si>
  <si>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</si>
  <si>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</si>
  <si>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</si>
  <si>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</si>
  <si>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</si>
  <si>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</si>
  <si>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</si>
  <si>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</si>
  <si>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</si>
  <si>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</si>
  <si>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</si>
  <si>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</si>
  <si>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</si>
  <si>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</si>
  <si>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</si>
  <si>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</si>
  <si>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</si>
  <si>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</si>
  <si>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</si>
  <si>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</si>
  <si>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</si>
  <si>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</si>
  <si>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</si>
  <si>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</si>
  <si>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</si>
  <si>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</si>
  <si>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</si>
  <si>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</si>
  <si>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</si>
  <si>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</si>
  <si>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</si>
  <si>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</si>
  <si>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</si>
  <si>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</si>
  <si>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</si>
  <si>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</si>
  <si>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</si>
  <si>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</si>
  <si>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</si>
  <si>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</si>
  <si>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</si>
  <si>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</si>
  <si>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</si>
  <si>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</si>
  <si>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</si>
  <si>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</si>
  <si>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</si>
  <si>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</si>
  <si>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</si>
  <si>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</si>
  <si>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</si>
  <si>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</si>
  <si>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</si>
  <si>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</si>
  <si>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</si>
  <si>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</si>
  <si>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</si>
  <si>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</si>
  <si>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</si>
  <si>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</si>
  <si>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</si>
  <si>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</si>
  <si>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</si>
  <si>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</si>
  <si>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</si>
  <si>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</si>
  <si>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</si>
  <si>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</si>
  <si>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</si>
  <si>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</si>
  <si>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</si>
  <si>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</si>
  <si>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</si>
  <si>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</si>
  <si>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</si>
  <si>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</si>
  <si>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</si>
  <si>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</si>
  <si>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</si>
  <si>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</si>
  <si>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</si>
  <si>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</si>
  <si>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</si>
  <si>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</si>
  <si>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</si>
  <si>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</si>
  <si>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</si>
  <si>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</si>
  <si>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</si>
  <si>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</si>
  <si>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</si>
  <si>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</si>
  <si>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</si>
  <si>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</si>
  <si>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</si>
  <si>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</si>
  <si>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</si>
  <si>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</si>
  <si>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</si>
  <si>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</si>
  <si>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</si>
  <si>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</si>
  <si>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</si>
  <si>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</si>
  <si>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</si>
  <si>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</si>
  <si>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</si>
  <si>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</si>
  <si>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</si>
  <si>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</si>
  <si>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</si>
  <si>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</si>
  <si>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</si>
  <si>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</si>
  <si>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</si>
  <si>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</si>
  <si>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</si>
  <si>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</si>
  <si>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</si>
  <si>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</si>
  <si>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</si>
  <si>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</si>
  <si>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</si>
  <si>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</si>
  <si>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</si>
  <si>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</si>
  <si>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</si>
  <si>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</si>
  <si>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</si>
  <si>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</si>
  <si>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</si>
  <si>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</si>
  <si>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</si>
  <si>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</si>
  <si>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</si>
  <si>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</si>
  <si>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</si>
  <si>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</si>
  <si>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</si>
  <si>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</si>
  <si>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</si>
  <si>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</si>
  <si>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</si>
  <si>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</si>
  <si>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</si>
  <si>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</si>
  <si>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</si>
  <si>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</si>
  <si>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</si>
  <si>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</si>
  <si>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</si>
  <si>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</si>
  <si>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</si>
  <si>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</si>
  <si>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</si>
  <si>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</si>
  <si>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</si>
  <si>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</si>
  <si>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</si>
  <si>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</si>
  <si>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</si>
  <si>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</si>
  <si>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</si>
  <si>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</si>
  <si>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</si>
  <si>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</si>
  <si>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</si>
  <si>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</si>
  <si>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</si>
  <si>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</si>
  <si>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</si>
  <si>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</si>
  <si>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</si>
  <si>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</si>
  <si>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</si>
  <si>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</si>
  <si>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</si>
  <si>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</si>
  <si>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</si>
  <si>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</si>
  <si>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</si>
  <si>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</si>
  <si>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</si>
  <si>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</si>
  <si>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</si>
  <si>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</si>
  <si>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</si>
  <si>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</si>
  <si>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</si>
  <si>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</si>
  <si>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</si>
  <si>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</si>
  <si>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</si>
  <si>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</si>
  <si>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</si>
  <si>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</si>
  <si>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</si>
  <si>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</si>
  <si>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</si>
  <si>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</si>
  <si>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</si>
  <si>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</si>
  <si>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</si>
  <si>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</si>
  <si>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</si>
  <si>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</si>
  <si>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</si>
  <si>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</si>
  <si>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</si>
  <si>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</si>
  <si>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</si>
  <si>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</si>
  <si>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</si>
  <si>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</si>
  <si>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</si>
  <si>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</si>
  <si>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</si>
  <si>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</si>
  <si>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</si>
  <si>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</si>
  <si>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</si>
  <si>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</si>
  <si>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</si>
  <si>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</si>
  <si>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</si>
  <si>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</si>
  <si>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</si>
  <si>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</si>
  <si>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</si>
  <si>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</si>
  <si>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</si>
  <si>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</si>
  <si>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</si>
  <si>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</si>
  <si>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</si>
  <si>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</si>
  <si>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</si>
  <si>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</si>
  <si>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</si>
  <si>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</si>
  <si>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</si>
  <si>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</si>
  <si>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</si>
  <si>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</si>
  <si>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</si>
  <si>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</si>
  <si>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</si>
  <si>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</si>
  <si>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</si>
  <si>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</si>
  <si>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</si>
  <si>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</si>
  <si>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</si>
  <si>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</si>
  <si>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</si>
  <si>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</si>
  <si>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</si>
  <si>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</si>
  <si>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</si>
  <si>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</si>
  <si>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</si>
  <si>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</si>
  <si>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</si>
  <si>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</si>
  <si>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</si>
  <si>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</si>
  <si>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</si>
  <si>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</si>
  <si>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</si>
  <si>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</si>
  <si>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</si>
  <si>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</si>
  <si>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</si>
  <si>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</si>
  <si>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</si>
  <si>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</si>
  <si>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</si>
  <si>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</si>
  <si>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</si>
  <si>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</si>
  <si>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</si>
  <si>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</si>
  <si>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</si>
  <si>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</si>
  <si>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</si>
  <si>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</si>
  <si>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</si>
  <si>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</si>
  <si>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</si>
  <si>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</si>
  <si>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</si>
  <si>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</si>
  <si>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</si>
  <si>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</si>
  <si>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</si>
  <si>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</si>
  <si>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</si>
  <si>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</si>
  <si>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</si>
  <si>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</si>
  <si>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</si>
  <si>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</si>
  <si>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</si>
  <si>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</si>
  <si>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</si>
  <si>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</si>
  <si>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</si>
  <si>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</si>
  <si>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</si>
  <si>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</si>
  <si>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</si>
  <si>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</si>
  <si>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</si>
  <si>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</si>
  <si>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</si>
  <si>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</si>
  <si>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</si>
  <si>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</si>
  <si>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</si>
  <si>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</si>
  <si>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</si>
  <si>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</si>
  <si>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</si>
  <si>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</si>
  <si>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</si>
  <si>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</si>
  <si>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</si>
  <si>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</si>
  <si>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</si>
  <si>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</si>
  <si>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</si>
  <si>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</si>
  <si>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</si>
  <si>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</si>
  <si>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</si>
  <si>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</si>
  <si>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</si>
  <si>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</si>
  <si>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</si>
  <si>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</si>
  <si>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</si>
  <si>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</si>
  <si>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</si>
  <si>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</si>
  <si>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</si>
  <si>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</si>
  <si>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</si>
  <si>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</si>
  <si>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</si>
  <si>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</si>
  <si>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</si>
  <si>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</si>
  <si>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</si>
  <si>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</si>
  <si>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</si>
  <si>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</si>
  <si>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</si>
  <si>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</si>
  <si>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</si>
  <si>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</si>
  <si>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</si>
  <si>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</si>
  <si>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</si>
  <si>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</si>
  <si>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</si>
  <si>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</si>
  <si>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</si>
  <si>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</si>
  <si>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</si>
  <si>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</si>
  <si>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</si>
  <si>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</si>
  <si>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</si>
  <si>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</si>
  <si>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</si>
  <si>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</si>
  <si>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</si>
  <si>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</si>
  <si>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</si>
  <si>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</si>
  <si>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</si>
  <si>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</si>
  <si>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</si>
  <si>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</si>
  <si>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</si>
  <si>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</si>
  <si>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</si>
  <si>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</si>
  <si>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</si>
  <si>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</si>
  <si>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</si>
  <si>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</si>
  <si>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</si>
  <si>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</si>
  <si>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</si>
  <si>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</si>
  <si>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</si>
  <si>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</si>
  <si>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</si>
  <si>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</si>
  <si>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</si>
  <si>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</si>
  <si>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</si>
  <si>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</si>
  <si>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</si>
  <si>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</si>
  <si>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</si>
  <si>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</si>
  <si>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</si>
  <si>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</si>
  <si>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</si>
  <si>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</si>
  <si>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</si>
  <si>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</si>
  <si>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</si>
  <si>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</si>
  <si>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</si>
  <si>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</si>
  <si>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</si>
  <si>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</si>
  <si>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</si>
  <si>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</si>
  <si>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</si>
  <si>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</si>
  <si>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</si>
  <si>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</si>
  <si>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</si>
  <si>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</si>
  <si>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</si>
  <si>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</si>
  <si>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</si>
  <si>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</si>
  <si>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</si>
  <si>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</si>
  <si>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</si>
  <si>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</si>
  <si>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</si>
  <si>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</si>
  <si>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</si>
  <si>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</si>
  <si>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</si>
  <si>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</si>
  <si>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</si>
  <si>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</si>
  <si>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</si>
  <si>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</si>
  <si>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</si>
  <si>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</si>
  <si>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</si>
  <si>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</si>
  <si>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</si>
  <si>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</si>
  <si>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</si>
  <si>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</si>
  <si>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</si>
  <si>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</si>
  <si>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</si>
  <si>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</si>
  <si>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</si>
  <si>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</si>
  <si>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</si>
  <si>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</si>
  <si>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</si>
  <si>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</si>
  <si>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</si>
  <si>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</si>
  <si>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</si>
  <si>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</si>
  <si>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</si>
  <si>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</si>
  <si>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</si>
  <si>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</si>
  <si>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</si>
  <si>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</si>
  <si>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</si>
  <si>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</si>
  <si>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</si>
  <si>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</si>
  <si>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</si>
  <si>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</si>
  <si>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</si>
  <si>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</si>
  <si>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</si>
  <si>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</si>
  <si>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</si>
  <si>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</si>
  <si>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</si>
  <si>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</si>
  <si>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</si>
  <si>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</si>
  <si>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</si>
  <si>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</si>
  <si>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</si>
  <si>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</si>
  <si>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</si>
  <si>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</si>
  <si>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</si>
  <si>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</si>
  <si>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</si>
  <si>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</si>
  <si>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</si>
  <si>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</si>
  <si>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</si>
  <si>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</si>
  <si>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</si>
  <si>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</si>
  <si>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</si>
  <si>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</si>
  <si>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</si>
  <si>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</si>
  <si>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</si>
  <si>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</si>
  <si>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</si>
  <si>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</si>
  <si>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</si>
  <si>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</si>
  <si>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</si>
  <si>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</si>
  <si>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</si>
  <si>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</si>
  <si>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</si>
  <si>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</si>
  <si>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</si>
  <si>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</si>
  <si>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</si>
  <si>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</si>
  <si>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</si>
  <si>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</si>
  <si>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</si>
  <si>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</si>
  <si>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</si>
  <si>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</si>
  <si>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</si>
  <si>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</si>
  <si>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</si>
  <si>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</si>
  <si>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</si>
  <si>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</si>
  <si>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</si>
  <si>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</si>
  <si>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</si>
  <si>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</si>
  <si>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</si>
  <si>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</si>
  <si>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</si>
  <si>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</si>
  <si>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</si>
  <si>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</si>
  <si>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</si>
  <si>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</si>
  <si>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</si>
  <si>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</si>
  <si>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</si>
  <si>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</si>
  <si>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</si>
  <si>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</si>
  <si>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</si>
  <si>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</si>
  <si>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</si>
  <si>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</si>
  <si>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</si>
  <si>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</si>
  <si>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</si>
  <si>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</si>
  <si>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</si>
  <si>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</si>
  <si>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</si>
  <si>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</si>
  <si>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</si>
  <si>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</si>
  <si>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</si>
  <si>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</si>
  <si>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</si>
  <si>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</si>
  <si>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</si>
  <si>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</si>
  <si>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</si>
  <si>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</si>
  <si>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</si>
  <si>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</si>
  <si>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</si>
  <si>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</si>
  <si>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</si>
  <si>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</si>
  <si>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</si>
  <si>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</si>
  <si>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</si>
  <si>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</si>
  <si>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</si>
  <si>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</si>
  <si>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</si>
  <si>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</si>
  <si>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</si>
  <si>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</si>
  <si>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</si>
  <si>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</si>
  <si>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</si>
  <si>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</si>
  <si>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</si>
  <si>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</si>
  <si>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</si>
  <si>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</si>
  <si>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</si>
  <si>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</si>
  <si>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</si>
  <si>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</si>
  <si>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</si>
  <si>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</si>
  <si>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</si>
  <si>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</si>
  <si>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</si>
  <si>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</si>
  <si>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</si>
  <si>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</si>
  <si>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</si>
  <si>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</si>
  <si>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</si>
  <si>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</si>
  <si>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</si>
  <si>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</si>
  <si>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</si>
  <si>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</si>
  <si>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</si>
  <si>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</si>
  <si>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</si>
  <si>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</si>
  <si>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</si>
  <si>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</si>
  <si>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</si>
  <si>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</si>
  <si>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</si>
  <si>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</si>
  <si>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</si>
  <si>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</si>
  <si>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</si>
  <si>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</si>
  <si>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</si>
  <si>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</si>
  <si>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</si>
  <si>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</si>
  <si>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</si>
  <si>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</si>
  <si>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</si>
  <si>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</si>
  <si>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</si>
  <si>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</si>
  <si>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</si>
  <si>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</si>
  <si>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</si>
  <si>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</si>
  <si>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</si>
  <si>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</si>
  <si>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</si>
  <si>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</si>
  <si>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</si>
  <si>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</si>
  <si>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</si>
  <si>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</si>
  <si>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</si>
  <si>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</si>
  <si>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</si>
  <si>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</si>
  <si>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</si>
  <si>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</si>
  <si>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</si>
  <si>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</si>
  <si>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</si>
  <si>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</si>
  <si>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</si>
  <si>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</si>
  <si>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</si>
  <si>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</si>
  <si>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</si>
  <si>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</si>
  <si>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</si>
  <si>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</si>
  <si>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</si>
  <si>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</si>
  <si>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</si>
  <si>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</si>
  <si>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</si>
  <si>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</si>
  <si>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</si>
  <si>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</si>
  <si>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</si>
  <si>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</si>
  <si>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</si>
  <si>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</si>
  <si>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</si>
  <si>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</si>
  <si>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</si>
  <si>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</si>
  <si>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</si>
  <si>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</si>
  <si>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</si>
  <si>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</si>
  <si>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</si>
  <si>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</si>
  <si>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</si>
  <si>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</si>
  <si>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</si>
  <si>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</si>
  <si>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</si>
  <si>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</si>
  <si>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</si>
  <si>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</si>
  <si>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</si>
  <si>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</si>
  <si>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</si>
  <si>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</si>
  <si>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</si>
  <si>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</si>
  <si>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</si>
  <si>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</si>
  <si>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</si>
  <si>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</si>
  <si>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</si>
  <si>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</si>
  <si>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</si>
  <si>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</si>
  <si>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</si>
  <si>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</si>
  <si>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</si>
  <si>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</si>
  <si>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</si>
  <si>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</si>
  <si>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</si>
  <si>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</si>
  <si>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</si>
  <si>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</si>
  <si>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</si>
  <si>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</si>
  <si>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</si>
  <si>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</si>
  <si>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</si>
  <si>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</si>
  <si>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</si>
  <si>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</si>
  <si>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</si>
  <si>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</si>
  <si>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</si>
  <si>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</si>
  <si>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</si>
  <si>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</si>
  <si>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</si>
  <si>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</si>
  <si>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</si>
  <si>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</si>
  <si>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</si>
  <si>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</si>
  <si>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</si>
  <si>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</si>
  <si>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</si>
  <si>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</si>
  <si>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</si>
  <si>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</si>
  <si>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</si>
  <si>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</si>
  <si>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</si>
  <si>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</si>
  <si>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</si>
  <si>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</si>
  <si>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</si>
  <si>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</si>
  <si>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</si>
  <si>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</si>
  <si>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</si>
  <si>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</si>
  <si>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</si>
  <si>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</si>
  <si>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</si>
  <si>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</si>
  <si>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</si>
  <si>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</si>
  <si>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</si>
  <si>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</si>
  <si>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</si>
  <si>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</si>
  <si>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</si>
  <si>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</si>
  <si>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</si>
  <si>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</si>
  <si>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</si>
  <si>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</si>
  <si>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</si>
  <si>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</si>
  <si>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</si>
  <si>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</si>
  <si>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</si>
  <si>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</si>
  <si>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</si>
  <si>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</si>
  <si>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</si>
  <si>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</si>
  <si>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</si>
  <si>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</si>
  <si>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</si>
  <si>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</si>
  <si>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</si>
  <si>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</si>
  <si>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</si>
  <si>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</si>
  <si>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</si>
  <si>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</si>
  <si>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</si>
  <si>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</si>
  <si>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</si>
  <si>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</si>
  <si>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</si>
  <si>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</si>
  <si>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</si>
  <si>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</si>
  <si>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</si>
  <si>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</si>
  <si>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</si>
  <si>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</si>
  <si>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</si>
  <si>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</si>
  <si>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</si>
  <si>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</si>
  <si>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</si>
  <si>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</si>
  <si>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</si>
  <si>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</si>
  <si>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</si>
  <si>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</si>
  <si>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</si>
  <si>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</si>
  <si>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</si>
  <si>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</si>
  <si>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</si>
  <si>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</si>
  <si>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</si>
  <si>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</si>
  <si>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</si>
  <si>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</si>
  <si>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</si>
  <si>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</si>
  <si>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</si>
  <si>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</si>
  <si>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</si>
  <si>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</si>
  <si>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</si>
  <si>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</si>
  <si>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</si>
  <si>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</si>
  <si>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</si>
  <si>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</si>
  <si>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</si>
  <si>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</si>
  <si>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</si>
  <si>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</si>
  <si>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</si>
  <si>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</si>
  <si>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</si>
  <si>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</si>
  <si>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</si>
  <si>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</si>
  <si>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</si>
  <si>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</si>
  <si>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</si>
  <si>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</si>
  <si>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</si>
  <si>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</si>
  <si>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</si>
  <si>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</si>
  <si>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</si>
  <si>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</si>
  <si>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</si>
  <si>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</si>
  <si>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</si>
  <si>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</si>
  <si>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</si>
  <si>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</si>
  <si>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</si>
  <si>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</si>
  <si>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</si>
  <si>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</si>
  <si>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</si>
  <si>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</si>
  <si>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</si>
  <si>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</si>
  <si>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</si>
  <si>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</si>
  <si>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</si>
  <si>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</si>
  <si>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</si>
  <si>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</si>
  <si>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</si>
  <si>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</si>
  <si>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</si>
  <si>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</si>
  <si>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</si>
  <si>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</si>
  <si>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</si>
  <si>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</si>
  <si>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</si>
  <si>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</si>
  <si>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</si>
  <si>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</si>
  <si>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</si>
  <si>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</si>
  <si>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</si>
  <si>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</si>
  <si>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</si>
  <si>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</si>
  <si>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</si>
  <si>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</si>
  <si>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</si>
  <si>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</si>
  <si>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</si>
  <si>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</si>
  <si>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</si>
  <si>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</si>
  <si>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</si>
  <si>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</si>
  <si>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</si>
  <si>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</si>
  <si>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</si>
  <si>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</si>
  <si>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</si>
  <si>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</si>
  <si>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</si>
  <si>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</si>
  <si>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</si>
  <si>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</si>
  <si>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</si>
  <si>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</si>
  <si>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</si>
  <si>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</si>
  <si>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</si>
  <si>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</si>
  <si>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</si>
  <si>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</si>
  <si>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</si>
  <si>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</si>
  <si>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</si>
  <si>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</si>
  <si>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</si>
  <si>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</si>
  <si>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</si>
  <si>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</si>
  <si>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</si>
  <si>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</si>
  <si>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</si>
  <si>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</si>
  <si>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</si>
  <si>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</si>
  <si>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</si>
  <si>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</si>
  <si>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</si>
  <si>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</si>
  <si>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</si>
  <si>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</si>
  <si>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</si>
  <si>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</si>
  <si>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</si>
  <si>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</si>
  <si>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</si>
  <si>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</si>
  <si>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</si>
  <si>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</si>
  <si>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</si>
  <si>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</si>
  <si>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</si>
  <si>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</si>
  <si>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</si>
  <si>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</si>
  <si>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</si>
  <si>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</si>
  <si>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</si>
  <si>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</si>
  <si>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</si>
  <si>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</si>
  <si>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</si>
  <si>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</si>
  <si>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</si>
  <si>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</si>
  <si>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</si>
  <si>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</si>
  <si>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</si>
  <si>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</si>
  <si>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</si>
  <si>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</si>
  <si>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</si>
  <si>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</si>
  <si>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</si>
  <si>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</si>
  <si>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</si>
  <si>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</si>
  <si>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</si>
  <si>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</si>
  <si>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</si>
  <si>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</si>
  <si>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</si>
  <si>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</si>
  <si>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</si>
  <si>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</si>
  <si>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</si>
  <si>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</si>
  <si>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</si>
  <si>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</si>
  <si>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</si>
  <si>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</si>
  <si>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</si>
  <si>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</si>
  <si>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</si>
  <si>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</si>
  <si>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</si>
  <si>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</si>
  <si>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</si>
  <si>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</si>
  <si>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</si>
  <si>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</si>
  <si>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</si>
  <si>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</si>
  <si>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</si>
  <si>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</si>
  <si>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</si>
  <si>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</si>
  <si>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</si>
  <si>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</si>
  <si>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</si>
  <si>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</si>
  <si>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</si>
  <si>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</si>
  <si>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</si>
  <si>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</si>
  <si>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</si>
  <si>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</si>
  <si>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</si>
  <si>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</si>
  <si>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</si>
  <si>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</si>
  <si>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</si>
  <si>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</si>
  <si>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</si>
  <si>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</si>
  <si>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</si>
  <si>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</si>
  <si>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</si>
  <si>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</si>
  <si>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</si>
  <si>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</si>
  <si>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</si>
  <si>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</si>
  <si>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</si>
  <si>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</si>
  <si>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</si>
  <si>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</si>
  <si>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</si>
  <si>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</si>
  <si>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</si>
  <si>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</si>
  <si>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</si>
  <si>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</si>
  <si>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</si>
  <si>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</si>
  <si>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</si>
  <si>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</si>
  <si>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</si>
  <si>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</si>
  <si>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</si>
  <si>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</si>
  <si>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</si>
  <si>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</si>
  <si>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</si>
  <si>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</si>
  <si>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</si>
  <si>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</si>
  <si>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</si>
  <si>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BJELOVARSKO-BILOGORSKA ŽUPANIJA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</si>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</sst>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102586738</v>
      </c>
      <c r="D2" s="7">
        <f>'PR-RAS'!E6</f>
        <v>117270585.48999998</v>
      </c>
      <c r="E2" s="7">
        <v>0</v>
      </c>
      <c r="F2" s="7">
        <v>0</v>
      </c>
      <c r="G2" s="8">
        <f t="shared" ref="G2:G274" si="0">(B2/1000)*(C2*1+D2*2)</f>
        <v>337127.90897999995</v>
      </c>
      <c r="H2" s="8">
        <f t="shared" ref="H2:H274" si="1">ABS(C2-ROUND(C2,0))+ABS(D2-ROUND(D2,0))</f>
        <v>0.48999997973442078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11626907.120000003</v>
      </c>
      <c r="D3" s="2">
        <f>'PR-RAS'!E7</f>
        <v>13555996.74</v>
      </c>
      <c r="E3" s="2">
        <v>0</v>
      </c>
      <c r="F3" s="2">
        <v>0</v>
      </c>
      <c r="G3" s="3">
        <f t="shared" si="0"/>
        <v>77477.801200000002</v>
      </c>
      <c r="H3" s="3">
        <f t="shared" si="1"/>
        <v>0.38000000268220901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10918062.520000001</v>
      </c>
      <c r="D4" s="2">
        <f>'PR-RAS'!E8</f>
        <v>12663781.07</v>
      </c>
      <c r="E4" s="2">
        <v>0</v>
      </c>
      <c r="F4" s="2">
        <v>0</v>
      </c>
      <c r="G4" s="3">
        <f t="shared" si="0"/>
        <v>108736.87398000002</v>
      </c>
      <c r="H4" s="3">
        <f t="shared" si="1"/>
        <v>0.54999999888241291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12179778.060000001</v>
      </c>
      <c r="D5" s="2">
        <f>'PR-RAS'!E9</f>
        <v>14632430.140000001</v>
      </c>
      <c r="E5" s="2">
        <v>0</v>
      </c>
      <c r="F5" s="2">
        <v>0</v>
      </c>
      <c r="G5" s="3">
        <f t="shared" si="0"/>
        <v>165778.55336000002</v>
      </c>
      <c r="H5" s="3">
        <f t="shared" si="1"/>
        <v>0.20000000111758709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410195.14</v>
      </c>
      <c r="D9" s="2">
        <f>'PR-RAS'!E13</f>
        <v>0</v>
      </c>
      <c r="E9" s="2">
        <v>0</v>
      </c>
      <c r="F9" s="2">
        <v>0</v>
      </c>
      <c r="G9" s="3">
        <f t="shared" si="0"/>
        <v>3281.5611200000003</v>
      </c>
      <c r="H9" s="3">
        <f t="shared" si="1"/>
        <v>0.14000000001396984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1671910.68</v>
      </c>
      <c r="D11" s="2">
        <f>'PR-RAS'!E15</f>
        <v>1968649.07</v>
      </c>
      <c r="E11" s="2">
        <v>0</v>
      </c>
      <c r="F11" s="2">
        <v>0</v>
      </c>
      <c r="G11" s="3">
        <f t="shared" si="0"/>
        <v>56092.088200000006</v>
      </c>
      <c r="H11" s="3">
        <f t="shared" si="1"/>
        <v>0.39000000013038516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35977.379999999997</v>
      </c>
      <c r="D19" s="2">
        <f>'PR-RAS'!E23</f>
        <v>171973.99</v>
      </c>
      <c r="E19" s="2">
        <v>0</v>
      </c>
      <c r="F19" s="2">
        <v>0</v>
      </c>
      <c r="G19" s="3">
        <f t="shared" si="0"/>
        <v>6838.6564799999996</v>
      </c>
      <c r="H19" s="3">
        <f t="shared" si="1"/>
        <v>0.39000000000669388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91066.18</v>
      </c>
      <c r="E20" s="2">
        <v>0</v>
      </c>
      <c r="F20" s="2">
        <v>0</v>
      </c>
      <c r="G20" s="3">
        <f t="shared" si="0"/>
        <v>3460.5148399999998</v>
      </c>
      <c r="H20" s="3">
        <f t="shared" si="1"/>
        <v>0.17999999999301508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35977.379999999997</v>
      </c>
      <c r="D21" s="2">
        <f>'PR-RAS'!E25</f>
        <v>80907.81</v>
      </c>
      <c r="E21" s="2">
        <v>0</v>
      </c>
      <c r="F21" s="2">
        <v>0</v>
      </c>
      <c r="G21" s="3">
        <f t="shared" si="0"/>
        <v>3955.86</v>
      </c>
      <c r="H21" s="3">
        <f t="shared" si="1"/>
        <v>0.56999999999970896</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672867.22</v>
      </c>
      <c r="D25" s="2">
        <f>'PR-RAS'!E29</f>
        <v>720241.67999999993</v>
      </c>
      <c r="E25" s="2">
        <v>0</v>
      </c>
      <c r="F25" s="2">
        <v>0</v>
      </c>
      <c r="G25" s="3">
        <f t="shared" si="0"/>
        <v>50720.413920000006</v>
      </c>
      <c r="H25" s="3">
        <f t="shared" si="1"/>
        <v>0.5400000000372529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663170.84</v>
      </c>
      <c r="D29" s="2">
        <f>'PR-RAS'!E33</f>
        <v>713694.44</v>
      </c>
      <c r="E29" s="2">
        <v>0</v>
      </c>
      <c r="F29" s="2">
        <v>0</v>
      </c>
      <c r="G29" s="3">
        <f t="shared" si="0"/>
        <v>58535.672159999995</v>
      </c>
      <c r="H29" s="3">
        <f t="shared" si="1"/>
        <v>0.59999999997671694</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9696.3799999999992</v>
      </c>
      <c r="D31" s="2">
        <f>'PR-RAS'!E35</f>
        <v>6547.24</v>
      </c>
      <c r="E31" s="2">
        <v>0</v>
      </c>
      <c r="F31" s="2">
        <v>0</v>
      </c>
      <c r="G31" s="3">
        <f t="shared" si="0"/>
        <v>683.72579999999994</v>
      </c>
      <c r="H31" s="3">
        <f t="shared" si="1"/>
        <v>0.61999999999898137</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57702792.790000007</v>
      </c>
      <c r="D45" s="2">
        <f>'PR-RAS'!E49</f>
        <v>66897401.769999996</v>
      </c>
      <c r="E45" s="2">
        <v>0</v>
      </c>
      <c r="F45" s="2">
        <v>0</v>
      </c>
      <c r="G45" s="3">
        <f t="shared" si="0"/>
        <v>8425894.2385199983</v>
      </c>
      <c r="H45" s="3">
        <f t="shared" si="1"/>
        <v>0.43999999761581421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6487624.4100000001</v>
      </c>
      <c r="D54" s="2">
        <f>'PR-RAS'!E58</f>
        <v>4947549.26</v>
      </c>
      <c r="E54" s="2">
        <v>0</v>
      </c>
      <c r="F54" s="2">
        <v>0</v>
      </c>
      <c r="G54" s="3">
        <f t="shared" si="0"/>
        <v>868284.31528999994</v>
      </c>
      <c r="H54" s="3">
        <f t="shared" si="1"/>
        <v>0.66999999992549419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5855787.2199999997</v>
      </c>
      <c r="D55" s="2">
        <f>'PR-RAS'!E59</f>
        <v>4022252.73</v>
      </c>
      <c r="E55" s="2">
        <v>0</v>
      </c>
      <c r="F55" s="2">
        <v>0</v>
      </c>
      <c r="G55" s="3">
        <f t="shared" si="0"/>
        <v>750615.80472000001</v>
      </c>
      <c r="H55" s="3">
        <f t="shared" si="1"/>
        <v>0.48999999975785613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631837.18999999994</v>
      </c>
      <c r="D56" s="2">
        <f>'PR-RAS'!E60</f>
        <v>925296.53</v>
      </c>
      <c r="E56" s="2">
        <v>0</v>
      </c>
      <c r="F56" s="2">
        <v>0</v>
      </c>
      <c r="G56" s="3">
        <f t="shared" si="0"/>
        <v>136533.66375000001</v>
      </c>
      <c r="H56" s="3">
        <f t="shared" si="1"/>
        <v>0.65999999991618097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510883.3</v>
      </c>
      <c r="D57" s="2">
        <f>'PR-RAS'!E61</f>
        <v>256171.93</v>
      </c>
      <c r="E57" s="2">
        <v>0</v>
      </c>
      <c r="F57" s="2">
        <v>0</v>
      </c>
      <c r="G57" s="3">
        <f t="shared" si="0"/>
        <v>57300.720959999999</v>
      </c>
      <c r="H57" s="3">
        <f t="shared" si="1"/>
        <v>0.36999999999534339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355444.69</v>
      </c>
      <c r="D58" s="2">
        <f>'PR-RAS'!E62</f>
        <v>168121.43</v>
      </c>
      <c r="E58" s="2">
        <v>0</v>
      </c>
      <c r="F58" s="2">
        <v>0</v>
      </c>
      <c r="G58" s="3">
        <f t="shared" si="0"/>
        <v>39426.190350000004</v>
      </c>
      <c r="H58" s="3">
        <f t="shared" si="1"/>
        <v>0.73999999999068677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155438.60999999999</v>
      </c>
      <c r="D59" s="2">
        <f>'PR-RAS'!E63</f>
        <v>88050.5</v>
      </c>
      <c r="E59" s="2">
        <v>0</v>
      </c>
      <c r="F59" s="2">
        <v>0</v>
      </c>
      <c r="G59" s="3">
        <f t="shared" si="0"/>
        <v>19229.29738</v>
      </c>
      <c r="H59" s="3">
        <f t="shared" si="1"/>
        <v>0.89000000001396984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4963732.3899999997</v>
      </c>
      <c r="D60" s="2">
        <f>'PR-RAS'!E64</f>
        <v>7081642.9399999995</v>
      </c>
      <c r="E60" s="2">
        <v>0</v>
      </c>
      <c r="F60" s="2">
        <v>0</v>
      </c>
      <c r="G60" s="3">
        <f t="shared" si="0"/>
        <v>1128494.0779299999</v>
      </c>
      <c r="H60" s="3">
        <f t="shared" si="1"/>
        <v>0.45000000018626451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3712866.07</v>
      </c>
      <c r="D61" s="2">
        <f>'PR-RAS'!E65</f>
        <v>3923409.73</v>
      </c>
      <c r="E61" s="2">
        <v>0</v>
      </c>
      <c r="F61" s="2">
        <v>0</v>
      </c>
      <c r="G61" s="3">
        <f t="shared" si="0"/>
        <v>693581.13179999997</v>
      </c>
      <c r="H61" s="3">
        <f t="shared" si="1"/>
        <v>0.33999999985098839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1250866.32</v>
      </c>
      <c r="D62" s="2">
        <f>'PR-RAS'!E66</f>
        <v>1305292.1499999999</v>
      </c>
      <c r="E62" s="2">
        <v>0</v>
      </c>
      <c r="F62" s="2">
        <v>0</v>
      </c>
      <c r="G62" s="3">
        <f t="shared" si="0"/>
        <v>235548.48782000001</v>
      </c>
      <c r="H62" s="3">
        <f t="shared" si="1"/>
        <v>0.46999999997206032</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1852941.06</v>
      </c>
      <c r="E63" s="2">
        <v>0</v>
      </c>
      <c r="F63" s="2">
        <v>0</v>
      </c>
      <c r="G63" s="3">
        <f>(B63/1000)*(C63*1+D63*2)</f>
        <v>229764.69144</v>
      </c>
      <c r="H63" s="3">
        <f>ABS(C63-ROUND(C63,0))+ABS(D63-ROUND(D63,0))</f>
        <v>6.0000000055879354E-2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42807430.030000001</v>
      </c>
      <c r="D64" s="2">
        <f>'PR-RAS'!E68</f>
        <v>47903080.670000002</v>
      </c>
      <c r="E64" s="2">
        <v>0</v>
      </c>
      <c r="F64" s="2">
        <v>0</v>
      </c>
      <c r="G64" s="3">
        <f t="shared" si="0"/>
        <v>8732656.256310001</v>
      </c>
      <c r="H64" s="3">
        <f t="shared" si="1"/>
        <v>0.35999999940395355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42572163.329999998</v>
      </c>
      <c r="D65" s="2">
        <f>'PR-RAS'!E69</f>
        <v>47630975.950000003</v>
      </c>
      <c r="E65" s="2">
        <v>0</v>
      </c>
      <c r="F65" s="2">
        <v>0</v>
      </c>
      <c r="G65" s="3">
        <f t="shared" si="0"/>
        <v>8821383.3747200016</v>
      </c>
      <c r="H65" s="3">
        <f t="shared" si="1"/>
        <v>0.37999999523162842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235266.7</v>
      </c>
      <c r="D66" s="2">
        <f>'PR-RAS'!E70</f>
        <v>272104.71999999997</v>
      </c>
      <c r="E66" s="2">
        <v>0</v>
      </c>
      <c r="F66" s="2">
        <v>0</v>
      </c>
      <c r="G66" s="3">
        <f t="shared" si="0"/>
        <v>50665.949099999998</v>
      </c>
      <c r="H66" s="3">
        <f t="shared" si="1"/>
        <v>0.58000000001629815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2933122.66</v>
      </c>
      <c r="D70" s="2">
        <f>'PR-RAS'!E74</f>
        <v>6708956.9699999997</v>
      </c>
      <c r="E70" s="2">
        <v>0</v>
      </c>
      <c r="F70" s="2">
        <v>0</v>
      </c>
      <c r="G70" s="3">
        <f t="shared" si="0"/>
        <v>1128221.5254000002</v>
      </c>
      <c r="H70" s="3">
        <f t="shared" si="1"/>
        <v>0.37000000011175871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2394688.4700000002</v>
      </c>
      <c r="D71" s="2">
        <f>'PR-RAS'!E75</f>
        <v>1529209.09</v>
      </c>
      <c r="E71" s="2">
        <v>0</v>
      </c>
      <c r="F71" s="2">
        <v>0</v>
      </c>
      <c r="G71" s="3">
        <f t="shared" si="0"/>
        <v>381717.46550000005</v>
      </c>
      <c r="H71" s="3">
        <f t="shared" si="1"/>
        <v>0.56000000028871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538434.18999999994</v>
      </c>
      <c r="D72" s="2">
        <f>'PR-RAS'!E76</f>
        <v>5179747.88</v>
      </c>
      <c r="E72" s="2">
        <v>0</v>
      </c>
      <c r="F72" s="2">
        <v>0</v>
      </c>
      <c r="G72" s="3">
        <f t="shared" si="0"/>
        <v>773753.02644999989</v>
      </c>
      <c r="H72" s="3">
        <f t="shared" si="1"/>
        <v>0.31000000005587935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1248792.6100000001</v>
      </c>
      <c r="D78" s="2">
        <f>'PR-RAS'!E82</f>
        <v>1008915.3200000001</v>
      </c>
      <c r="E78" s="2">
        <v>0</v>
      </c>
      <c r="F78" s="2">
        <v>0</v>
      </c>
      <c r="G78" s="3">
        <f t="shared" si="0"/>
        <v>251529.99025</v>
      </c>
      <c r="H78" s="3">
        <f t="shared" si="1"/>
        <v>0.7099999999627471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25971.350000000002</v>
      </c>
      <c r="D79" s="2">
        <f>'PR-RAS'!E83</f>
        <v>5896.37</v>
      </c>
      <c r="E79" s="2">
        <v>0</v>
      </c>
      <c r="F79" s="2">
        <v>0</v>
      </c>
      <c r="G79" s="3">
        <f t="shared" si="0"/>
        <v>2945.5990200000001</v>
      </c>
      <c r="H79" s="3">
        <f t="shared" si="1"/>
        <v>0.72000000000207365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2299.44</v>
      </c>
      <c r="D81" s="2">
        <f>'PR-RAS'!E85</f>
        <v>245.5</v>
      </c>
      <c r="E81" s="2">
        <v>0</v>
      </c>
      <c r="F81" s="2">
        <v>0</v>
      </c>
      <c r="G81" s="3">
        <f t="shared" si="0"/>
        <v>223.23520000000002</v>
      </c>
      <c r="H81" s="3">
        <f t="shared" si="1"/>
        <v>0.94000000000005457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12730.87</v>
      </c>
      <c r="D82" s="2">
        <f>'PR-RAS'!E86</f>
        <v>5650.87</v>
      </c>
      <c r="E82" s="2">
        <v>0</v>
      </c>
      <c r="F82" s="2">
        <v>0</v>
      </c>
      <c r="G82" s="3">
        <f t="shared" si="0"/>
        <v>1946.6414100000002</v>
      </c>
      <c r="H82" s="3">
        <f t="shared" si="1"/>
        <v>0.25999999999930878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10941.04</v>
      </c>
      <c r="D86" s="2">
        <f>'PR-RAS'!E90</f>
        <v>0</v>
      </c>
      <c r="E86" s="2">
        <v>0</v>
      </c>
      <c r="F86" s="2">
        <v>0</v>
      </c>
      <c r="G86" s="3">
        <f t="shared" si="0"/>
        <v>929.98840000000018</v>
      </c>
      <c r="H86" s="3">
        <f t="shared" si="1"/>
        <v>4.0000000000873115E-2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1222364.78</v>
      </c>
      <c r="D87" s="2">
        <f>'PR-RAS'!E91</f>
        <v>1003018.9500000001</v>
      </c>
      <c r="E87" s="2">
        <v>0</v>
      </c>
      <c r="F87" s="2">
        <v>0</v>
      </c>
      <c r="G87" s="3">
        <f t="shared" si="0"/>
        <v>277642.63047999999</v>
      </c>
      <c r="H87" s="3">
        <f t="shared" si="1"/>
        <v>0.26999999990221113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65570.33</v>
      </c>
      <c r="D88" s="2">
        <f>'PR-RAS'!E92</f>
        <v>61334.07</v>
      </c>
      <c r="E88" s="2">
        <v>0</v>
      </c>
      <c r="F88" s="2">
        <v>0</v>
      </c>
      <c r="G88" s="3">
        <f t="shared" si="0"/>
        <v>16376.746889999999</v>
      </c>
      <c r="H88" s="3">
        <f t="shared" si="1"/>
        <v>0.40000000000145519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99157.21</v>
      </c>
      <c r="D89" s="2">
        <f>'PR-RAS'!E93</f>
        <v>136152.87</v>
      </c>
      <c r="E89" s="2">
        <v>0</v>
      </c>
      <c r="F89" s="2">
        <v>0</v>
      </c>
      <c r="G89" s="3">
        <f t="shared" si="0"/>
        <v>32688.739600000001</v>
      </c>
      <c r="H89" s="3">
        <f t="shared" si="1"/>
        <v>0.34000000001105946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1050453.2</v>
      </c>
      <c r="D90" s="2">
        <f>'PR-RAS'!E94</f>
        <v>801788.18</v>
      </c>
      <c r="E90" s="2">
        <v>0</v>
      </c>
      <c r="F90" s="2">
        <v>0</v>
      </c>
      <c r="G90" s="3">
        <f t="shared" si="0"/>
        <v>236208.63084</v>
      </c>
      <c r="H90" s="3">
        <f t="shared" si="1"/>
        <v>0.38000000000465661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7184.04</v>
      </c>
      <c r="D93" s="2">
        <f>'PR-RAS'!E97</f>
        <v>3743.83</v>
      </c>
      <c r="E93" s="2">
        <v>0</v>
      </c>
      <c r="F93" s="2">
        <v>0</v>
      </c>
      <c r="G93" s="3">
        <f t="shared" si="0"/>
        <v>1349.7963999999999</v>
      </c>
      <c r="H93" s="3">
        <f t="shared" si="1"/>
        <v>0.21000000000003638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456.48</v>
      </c>
      <c r="D94" s="2">
        <f>'PR-RAS'!E98</f>
        <v>0</v>
      </c>
      <c r="E94" s="2">
        <v>0</v>
      </c>
      <c r="F94" s="2">
        <v>0</v>
      </c>
      <c r="G94" s="3">
        <f t="shared" si="0"/>
        <v>42.452640000000002</v>
      </c>
      <c r="H94" s="3">
        <f t="shared" si="1"/>
        <v>0.48000000000001819</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456.48</v>
      </c>
      <c r="D100" s="2">
        <f>'PR-RAS'!E104</f>
        <v>0</v>
      </c>
      <c r="E100" s="2">
        <v>0</v>
      </c>
      <c r="F100" s="2">
        <v>0</v>
      </c>
      <c r="G100" s="3">
        <f t="shared" si="0"/>
        <v>45.191520000000004</v>
      </c>
      <c r="H100" s="3">
        <f t="shared" si="1"/>
        <v>0.48000000000001819</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3767333.69</v>
      </c>
      <c r="D102" s="2">
        <f>'PR-RAS'!E106</f>
        <v>4008833.3600000003</v>
      </c>
      <c r="E102" s="2">
        <v>0</v>
      </c>
      <c r="F102" s="2">
        <v>0</v>
      </c>
      <c r="G102" s="3">
        <f t="shared" si="0"/>
        <v>1190285.0414100001</v>
      </c>
      <c r="H102" s="3">
        <f t="shared" si="1"/>
        <v>0.67000000039115548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102556.62999999999</v>
      </c>
      <c r="D103" s="2">
        <f>'PR-RAS'!E107</f>
        <v>126499.62</v>
      </c>
      <c r="E103" s="2">
        <v>0</v>
      </c>
      <c r="F103" s="2">
        <v>0</v>
      </c>
      <c r="G103" s="3">
        <f t="shared" si="0"/>
        <v>36266.69874</v>
      </c>
      <c r="H103" s="3">
        <f t="shared" si="1"/>
        <v>0.75000000001455192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116.7</v>
      </c>
      <c r="E104" s="2">
        <v>0</v>
      </c>
      <c r="F104" s="2">
        <v>0</v>
      </c>
      <c r="G104" s="3">
        <f t="shared" si="0"/>
        <v>24.040199999999999</v>
      </c>
      <c r="H104" s="3">
        <f t="shared" si="1"/>
        <v>0.29999999999999716</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88259.15</v>
      </c>
      <c r="D105" s="2">
        <f>'PR-RAS'!E109</f>
        <v>107544.04</v>
      </c>
      <c r="E105" s="2">
        <v>0</v>
      </c>
      <c r="F105" s="2">
        <v>0</v>
      </c>
      <c r="G105" s="3">
        <f t="shared" si="0"/>
        <v>31548.111919999996</v>
      </c>
      <c r="H105" s="3">
        <f t="shared" si="1"/>
        <v>0.18999999998777639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12573.55</v>
      </c>
      <c r="D106" s="2">
        <f>'PR-RAS'!E110</f>
        <v>15314.83</v>
      </c>
      <c r="E106" s="2">
        <v>0</v>
      </c>
      <c r="F106" s="2">
        <v>0</v>
      </c>
      <c r="G106" s="3">
        <f t="shared" si="0"/>
        <v>4536.3370500000001</v>
      </c>
      <c r="H106" s="3">
        <f t="shared" si="1"/>
        <v>0.62000000000080036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1723.93</v>
      </c>
      <c r="D107" s="2">
        <f>'PR-RAS'!E111</f>
        <v>3524.05</v>
      </c>
      <c r="E107" s="2">
        <v>0</v>
      </c>
      <c r="F107" s="2">
        <v>0</v>
      </c>
      <c r="G107" s="3">
        <f t="shared" si="0"/>
        <v>929.83518000000004</v>
      </c>
      <c r="H107" s="3">
        <f t="shared" si="1"/>
        <v>0.12000000000011823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3664777.06</v>
      </c>
      <c r="D108" s="2">
        <f>'PR-RAS'!E112</f>
        <v>3882333.74</v>
      </c>
      <c r="E108" s="2">
        <v>0</v>
      </c>
      <c r="F108" s="2">
        <v>0</v>
      </c>
      <c r="G108" s="3">
        <f t="shared" si="0"/>
        <v>1222950.5657800001</v>
      </c>
      <c r="H108" s="3">
        <f t="shared" si="1"/>
        <v>0.31999999983236194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3664777.06</v>
      </c>
      <c r="D113" s="2">
        <f>'PR-RAS'!E117</f>
        <v>3882333.74</v>
      </c>
      <c r="E113" s="2">
        <v>0</v>
      </c>
      <c r="F113" s="2">
        <v>0</v>
      </c>
      <c r="G113" s="3">
        <f t="shared" si="0"/>
        <v>1280097.7884800001</v>
      </c>
      <c r="H113" s="3">
        <f t="shared" si="1"/>
        <v>0.31999999983236194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7848637.3299999991</v>
      </c>
      <c r="D121" s="2">
        <f>'PR-RAS'!E125</f>
        <v>6752312.4800000004</v>
      </c>
      <c r="E121" s="2">
        <v>0</v>
      </c>
      <c r="F121" s="2">
        <v>0</v>
      </c>
      <c r="G121" s="3">
        <f t="shared" si="0"/>
        <v>2562391.4748</v>
      </c>
      <c r="H121" s="3">
        <f t="shared" si="1"/>
        <v>0.80999999959021807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7600332.1999999993</v>
      </c>
      <c r="D122" s="2">
        <f>'PR-RAS'!E126</f>
        <v>6624127.2400000002</v>
      </c>
      <c r="E122" s="2">
        <v>0</v>
      </c>
      <c r="F122" s="2">
        <v>0</v>
      </c>
      <c r="G122" s="3">
        <f t="shared" si="0"/>
        <v>2522678.9882799997</v>
      </c>
      <c r="H122" s="3">
        <f t="shared" si="1"/>
        <v>0.43999999947845936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942319.52</v>
      </c>
      <c r="D123" s="2">
        <f>'PR-RAS'!E127</f>
        <v>1342068.19</v>
      </c>
      <c r="E123" s="2">
        <v>0</v>
      </c>
      <c r="F123" s="2">
        <v>0</v>
      </c>
      <c r="G123" s="3">
        <f t="shared" si="0"/>
        <v>442427.61979999999</v>
      </c>
      <c r="H123" s="3">
        <f t="shared" si="1"/>
        <v>0.66999999992549419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6658012.6799999997</v>
      </c>
      <c r="D124" s="2">
        <f>'PR-RAS'!E128</f>
        <v>5282059.05</v>
      </c>
      <c r="E124" s="2">
        <v>0</v>
      </c>
      <c r="F124" s="2">
        <v>0</v>
      </c>
      <c r="G124" s="3">
        <f t="shared" si="0"/>
        <v>2118322.0859400001</v>
      </c>
      <c r="H124" s="3">
        <f t="shared" si="1"/>
        <v>0.37000000011175871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248305.13</v>
      </c>
      <c r="D125" s="2">
        <f>'PR-RAS'!E129</f>
        <v>128185.24</v>
      </c>
      <c r="E125" s="2">
        <v>0</v>
      </c>
      <c r="F125" s="2">
        <v>0</v>
      </c>
      <c r="G125" s="3">
        <f t="shared" si="0"/>
        <v>62579.77564</v>
      </c>
      <c r="H125" s="3">
        <f t="shared" si="1"/>
        <v>0.3700000000098953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73455.67</v>
      </c>
      <c r="D126" s="2">
        <f>'PR-RAS'!E130</f>
        <v>103743.82</v>
      </c>
      <c r="E126" s="2">
        <v>0</v>
      </c>
      <c r="F126" s="2">
        <v>0</v>
      </c>
      <c r="G126" s="3">
        <f t="shared" si="0"/>
        <v>35117.91375</v>
      </c>
      <c r="H126" s="3">
        <f t="shared" si="1"/>
        <v>0.50999999999476131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174849.46</v>
      </c>
      <c r="D127" s="2">
        <f>'PR-RAS'!E131</f>
        <v>24441.42</v>
      </c>
      <c r="E127" s="2">
        <v>0</v>
      </c>
      <c r="F127" s="2">
        <v>0</v>
      </c>
      <c r="G127" s="3">
        <f t="shared" si="0"/>
        <v>28190.269799999998</v>
      </c>
      <c r="H127" s="3">
        <f t="shared" si="1"/>
        <v>0.8799999999901047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20037174.609999999</v>
      </c>
      <c r="D130" s="2">
        <f>'PR-RAS'!E134</f>
        <v>24627095.350000001</v>
      </c>
      <c r="E130" s="2">
        <v>0</v>
      </c>
      <c r="F130" s="2">
        <v>0</v>
      </c>
      <c r="G130" s="3">
        <f t="shared" si="0"/>
        <v>8938586.1249900013</v>
      </c>
      <c r="H130" s="3">
        <f t="shared" si="1"/>
        <v>0.74000000208616257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20037174.609999999</v>
      </c>
      <c r="D135" s="2">
        <f>'PR-RAS'!E139</f>
        <v>24627095.350000001</v>
      </c>
      <c r="E135" s="2">
        <v>0</v>
      </c>
      <c r="F135" s="2">
        <v>0</v>
      </c>
      <c r="G135" s="3">
        <f t="shared" si="0"/>
        <v>9285042.9515400007</v>
      </c>
      <c r="H135" s="3">
        <f t="shared" si="1"/>
        <v>0.74000000208616257</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355099.85</v>
      </c>
      <c r="D136" s="2">
        <f>'PR-RAS'!E140</f>
        <v>420030.47</v>
      </c>
      <c r="E136" s="2">
        <v>0</v>
      </c>
      <c r="F136" s="2">
        <v>0</v>
      </c>
      <c r="G136" s="3">
        <f t="shared" si="0"/>
        <v>161346.70665000001</v>
      </c>
      <c r="H136" s="3">
        <f t="shared" si="1"/>
        <v>0.61999999999534339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355099.85</v>
      </c>
      <c r="D147" s="2">
        <f>'PR-RAS'!E151</f>
        <v>420030.47</v>
      </c>
      <c r="E147" s="2">
        <v>0</v>
      </c>
      <c r="F147" s="2">
        <v>0</v>
      </c>
      <c r="G147" s="3">
        <f t="shared" si="0"/>
        <v>174493.47534</v>
      </c>
      <c r="H147" s="3">
        <f t="shared" si="1"/>
        <v>0.61999999999534339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95137182.139999986</v>
      </c>
      <c r="D148" s="2">
        <f>'PR-RAS'!E152</f>
        <v>110160056.03000002</v>
      </c>
      <c r="E148" s="2">
        <v>0</v>
      </c>
      <c r="F148" s="2">
        <v>0</v>
      </c>
      <c r="G148" s="3">
        <f t="shared" si="0"/>
        <v>46372222.247400001</v>
      </c>
      <c r="H148" s="3">
        <f t="shared" si="1"/>
        <v>0.17000000178813934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68006297.86999999</v>
      </c>
      <c r="D149" s="2">
        <f>'PR-RAS'!E153</f>
        <v>79852452.670000002</v>
      </c>
      <c r="E149" s="2">
        <v>0</v>
      </c>
      <c r="F149" s="2">
        <v>0</v>
      </c>
      <c r="G149" s="3">
        <f t="shared" si="0"/>
        <v>33701258.075079992</v>
      </c>
      <c r="H149" s="3">
        <f t="shared" si="1"/>
        <v>0.46000000834465027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55292560.049999997</v>
      </c>
      <c r="D150" s="2">
        <f>'PR-RAS'!E154</f>
        <v>65268092.799999997</v>
      </c>
      <c r="E150" s="2">
        <v>0</v>
      </c>
      <c r="F150" s="2">
        <v>0</v>
      </c>
      <c r="G150" s="3">
        <f t="shared" si="0"/>
        <v>27688483.101849996</v>
      </c>
      <c r="H150" s="3">
        <f t="shared" si="1"/>
        <v>0.25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52340555.079999998</v>
      </c>
      <c r="D151" s="2">
        <f>'PR-RAS'!E155</f>
        <v>61564555.049999997</v>
      </c>
      <c r="E151" s="2">
        <v>0</v>
      </c>
      <c r="F151" s="2">
        <v>0</v>
      </c>
      <c r="G151" s="3">
        <f t="shared" si="0"/>
        <v>26320449.776999999</v>
      </c>
      <c r="H151" s="3">
        <f t="shared" si="1"/>
        <v>0.12999999523162842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4555.57</v>
      </c>
      <c r="D152" s="2">
        <f>'PR-RAS'!E156</f>
        <v>9168.7900000000009</v>
      </c>
      <c r="E152" s="2">
        <v>0</v>
      </c>
      <c r="F152" s="2">
        <v>0</v>
      </c>
      <c r="G152" s="3">
        <f t="shared" si="0"/>
        <v>3456.8656500000002</v>
      </c>
      <c r="H152" s="3">
        <f t="shared" si="1"/>
        <v>0.63999999999941792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1783276.14</v>
      </c>
      <c r="D153" s="2">
        <f>'PR-RAS'!E157</f>
        <v>2463429.21</v>
      </c>
      <c r="E153" s="2">
        <v>0</v>
      </c>
      <c r="F153" s="2">
        <v>0</v>
      </c>
      <c r="G153" s="3">
        <f t="shared" si="0"/>
        <v>1019940.45312</v>
      </c>
      <c r="H153" s="3">
        <f t="shared" si="1"/>
        <v>0.34999999986030161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1164173.26</v>
      </c>
      <c r="D154" s="2">
        <f>'PR-RAS'!E158</f>
        <v>1230939.75</v>
      </c>
      <c r="E154" s="2">
        <v>0</v>
      </c>
      <c r="F154" s="2">
        <v>0</v>
      </c>
      <c r="G154" s="3">
        <f t="shared" si="0"/>
        <v>554786.07227999996</v>
      </c>
      <c r="H154" s="3">
        <f t="shared" si="1"/>
        <v>0.51000000000931323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2772931.69</v>
      </c>
      <c r="D155" s="2">
        <f>'PR-RAS'!E159</f>
        <v>2875353.15</v>
      </c>
      <c r="E155" s="2">
        <v>0</v>
      </c>
      <c r="F155" s="2">
        <v>0</v>
      </c>
      <c r="G155" s="3">
        <f t="shared" si="0"/>
        <v>1312640.25046</v>
      </c>
      <c r="H155" s="3">
        <f t="shared" si="1"/>
        <v>0.4599999999627471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9940806.1300000008</v>
      </c>
      <c r="D156" s="2">
        <f>'PR-RAS'!E160</f>
        <v>11709006.720000001</v>
      </c>
      <c r="E156" s="2">
        <v>0</v>
      </c>
      <c r="F156" s="2">
        <v>0</v>
      </c>
      <c r="G156" s="3">
        <f t="shared" si="0"/>
        <v>5170617.0333500002</v>
      </c>
      <c r="H156" s="3">
        <f t="shared" si="1"/>
        <v>0.41000000014901161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1110416</v>
      </c>
      <c r="D157" s="2">
        <f>'PR-RAS'!E161</f>
        <v>1169935.6200000001</v>
      </c>
      <c r="E157" s="2">
        <v>0</v>
      </c>
      <c r="F157" s="2">
        <v>0</v>
      </c>
      <c r="G157" s="3">
        <f t="shared" si="0"/>
        <v>538244.80943999998</v>
      </c>
      <c r="H157" s="3">
        <f t="shared" si="1"/>
        <v>0.37999999988824129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8827358.4000000004</v>
      </c>
      <c r="D158" s="2">
        <f>'PR-RAS'!E162</f>
        <v>10537518.220000001</v>
      </c>
      <c r="E158" s="2">
        <v>0</v>
      </c>
      <c r="F158" s="2">
        <v>0</v>
      </c>
      <c r="G158" s="3">
        <f t="shared" si="0"/>
        <v>4694675.9898800002</v>
      </c>
      <c r="H158" s="3">
        <f t="shared" si="1"/>
        <v>0.62000000104308128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3031.73</v>
      </c>
      <c r="D159" s="2">
        <f>'PR-RAS'!E163</f>
        <v>1552.88</v>
      </c>
      <c r="E159" s="2">
        <v>0</v>
      </c>
      <c r="F159" s="2">
        <v>0</v>
      </c>
      <c r="G159" s="3">
        <f t="shared" si="0"/>
        <v>969.72341999999992</v>
      </c>
      <c r="H159" s="3">
        <f t="shared" si="1"/>
        <v>0.38999999999987267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19398505.470000003</v>
      </c>
      <c r="D160" s="2">
        <f>'PR-RAS'!E164</f>
        <v>23128372.859999999</v>
      </c>
      <c r="E160" s="2">
        <v>0</v>
      </c>
      <c r="F160" s="2">
        <v>0</v>
      </c>
      <c r="G160" s="3">
        <f t="shared" si="0"/>
        <v>10439184.93921</v>
      </c>
      <c r="H160" s="3">
        <f t="shared" si="1"/>
        <v>0.61000000312924385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2418057.0799999996</v>
      </c>
      <c r="D161" s="2">
        <f>'PR-RAS'!E165</f>
        <v>2685866.05</v>
      </c>
      <c r="E161" s="2">
        <v>0</v>
      </c>
      <c r="F161" s="2">
        <v>0</v>
      </c>
      <c r="G161" s="3">
        <f t="shared" si="0"/>
        <v>1246366.2688</v>
      </c>
      <c r="H161" s="3">
        <f t="shared" si="1"/>
        <v>0.12999999942258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401981.76</v>
      </c>
      <c r="D162" s="2">
        <f>'PR-RAS'!E166</f>
        <v>453028.13</v>
      </c>
      <c r="E162" s="2">
        <v>0</v>
      </c>
      <c r="F162" s="2">
        <v>0</v>
      </c>
      <c r="G162" s="3">
        <f t="shared" si="0"/>
        <v>210594.12122</v>
      </c>
      <c r="H162" s="3">
        <f t="shared" si="1"/>
        <v>0.36999999999534339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1790177.42</v>
      </c>
      <c r="D163" s="2">
        <f>'PR-RAS'!E167</f>
        <v>1889656.15</v>
      </c>
      <c r="E163" s="2">
        <v>0</v>
      </c>
      <c r="F163" s="2">
        <v>0</v>
      </c>
      <c r="G163" s="3">
        <f t="shared" si="0"/>
        <v>902257.33464000002</v>
      </c>
      <c r="H163" s="3">
        <f t="shared" si="1"/>
        <v>0.56999999983236194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198290.23</v>
      </c>
      <c r="D164" s="2">
        <f>'PR-RAS'!E168</f>
        <v>319137.84999999998</v>
      </c>
      <c r="E164" s="2">
        <v>0</v>
      </c>
      <c r="F164" s="2">
        <v>0</v>
      </c>
      <c r="G164" s="3">
        <f t="shared" si="0"/>
        <v>136360.24659</v>
      </c>
      <c r="H164" s="3">
        <f t="shared" si="1"/>
        <v>0.38000000003376044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27607.67</v>
      </c>
      <c r="D165" s="2">
        <f>'PR-RAS'!E169</f>
        <v>24043.919999999998</v>
      </c>
      <c r="E165" s="2">
        <v>0</v>
      </c>
      <c r="F165" s="2">
        <v>0</v>
      </c>
      <c r="G165" s="3">
        <f t="shared" si="0"/>
        <v>12414.06364</v>
      </c>
      <c r="H165" s="3">
        <f t="shared" si="1"/>
        <v>0.41000000000349246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8924401.1699999999</v>
      </c>
      <c r="D166" s="2">
        <f>'PR-RAS'!E170</f>
        <v>9090037.8099999987</v>
      </c>
      <c r="E166" s="2">
        <v>0</v>
      </c>
      <c r="F166" s="2">
        <v>0</v>
      </c>
      <c r="G166" s="3">
        <f t="shared" si="0"/>
        <v>4472238.6703500003</v>
      </c>
      <c r="H166" s="3">
        <f t="shared" si="1"/>
        <v>0.3600000012665987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773003.1</v>
      </c>
      <c r="D167" s="2">
        <f>'PR-RAS'!E171</f>
        <v>715461.88</v>
      </c>
      <c r="E167" s="2">
        <v>0</v>
      </c>
      <c r="F167" s="2">
        <v>0</v>
      </c>
      <c r="G167" s="3">
        <f t="shared" si="0"/>
        <v>365851.85875999997</v>
      </c>
      <c r="H167" s="3">
        <f t="shared" si="1"/>
        <v>0.21999999997206032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5416492.7599999998</v>
      </c>
      <c r="D168" s="2">
        <f>'PR-RAS'!E172</f>
        <v>5758564.8300000001</v>
      </c>
      <c r="E168" s="2">
        <v>0</v>
      </c>
      <c r="F168" s="2">
        <v>0</v>
      </c>
      <c r="G168" s="3">
        <f t="shared" si="0"/>
        <v>2827914.9441400003</v>
      </c>
      <c r="H168" s="3">
        <f t="shared" si="1"/>
        <v>0.41000000014901161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2182016.4900000002</v>
      </c>
      <c r="D169" s="2">
        <f>'PR-RAS'!E173</f>
        <v>2172861.7799999998</v>
      </c>
      <c r="E169" s="2">
        <v>0</v>
      </c>
      <c r="F169" s="2">
        <v>0</v>
      </c>
      <c r="G169" s="3">
        <f t="shared" si="0"/>
        <v>1096660.3284</v>
      </c>
      <c r="H169" s="3">
        <f t="shared" si="1"/>
        <v>0.71000000042840838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215818.33</v>
      </c>
      <c r="D170" s="2">
        <f>'PR-RAS'!E174</f>
        <v>235118.87</v>
      </c>
      <c r="E170" s="2">
        <v>0</v>
      </c>
      <c r="F170" s="2">
        <v>0</v>
      </c>
      <c r="G170" s="3">
        <f t="shared" si="0"/>
        <v>115943.47583</v>
      </c>
      <c r="H170" s="3">
        <f t="shared" si="1"/>
        <v>0.45999999999185093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220093.05</v>
      </c>
      <c r="D171" s="2">
        <f>'PR-RAS'!E175</f>
        <v>141266.35</v>
      </c>
      <c r="E171" s="2">
        <v>0</v>
      </c>
      <c r="F171" s="2">
        <v>0</v>
      </c>
      <c r="G171" s="3">
        <f t="shared" si="0"/>
        <v>85446.377500000002</v>
      </c>
      <c r="H171" s="3">
        <f t="shared" si="1"/>
        <v>0.39999999999417923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116977.44</v>
      </c>
      <c r="D173" s="2">
        <f>'PR-RAS'!E177</f>
        <v>66764.100000000006</v>
      </c>
      <c r="E173" s="2">
        <v>0</v>
      </c>
      <c r="F173" s="2">
        <v>0</v>
      </c>
      <c r="G173" s="3">
        <f t="shared" si="0"/>
        <v>43086.970079999999</v>
      </c>
      <c r="H173" s="3">
        <f t="shared" si="1"/>
        <v>0.54000000000814907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6583244.2800000012</v>
      </c>
      <c r="D174" s="2">
        <f>'PR-RAS'!E178</f>
        <v>8914959.0599999987</v>
      </c>
      <c r="E174" s="2">
        <v>0</v>
      </c>
      <c r="F174" s="2">
        <v>0</v>
      </c>
      <c r="G174" s="3">
        <f t="shared" si="0"/>
        <v>4223477.0951999994</v>
      </c>
      <c r="H174" s="3">
        <f t="shared" si="1"/>
        <v>0.33999999985098839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2122259.5</v>
      </c>
      <c r="D175" s="2">
        <f>'PR-RAS'!E179</f>
        <v>3715765.41</v>
      </c>
      <c r="E175" s="2">
        <v>0</v>
      </c>
      <c r="F175" s="2">
        <v>0</v>
      </c>
      <c r="G175" s="3">
        <f t="shared" si="0"/>
        <v>1662359.51568</v>
      </c>
      <c r="H175" s="3">
        <f t="shared" si="1"/>
        <v>0.91000000014901161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1037017.21</v>
      </c>
      <c r="D176" s="2">
        <f>'PR-RAS'!E180</f>
        <v>1280674.77</v>
      </c>
      <c r="E176" s="2">
        <v>0</v>
      </c>
      <c r="F176" s="2">
        <v>0</v>
      </c>
      <c r="G176" s="3">
        <f t="shared" si="0"/>
        <v>629714.18124999991</v>
      </c>
      <c r="H176" s="3">
        <f t="shared" si="1"/>
        <v>0.43999999994412065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287438.84000000003</v>
      </c>
      <c r="D177" s="2">
        <f>'PR-RAS'!E181</f>
        <v>318356.44</v>
      </c>
      <c r="E177" s="2">
        <v>0</v>
      </c>
      <c r="F177" s="2">
        <v>0</v>
      </c>
      <c r="G177" s="3">
        <f t="shared" si="0"/>
        <v>162650.70271999997</v>
      </c>
      <c r="H177" s="3">
        <f t="shared" si="1"/>
        <v>0.59999999997671694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612914.28</v>
      </c>
      <c r="D178" s="2">
        <f>'PR-RAS'!E182</f>
        <v>611819.89</v>
      </c>
      <c r="E178" s="2">
        <v>0</v>
      </c>
      <c r="F178" s="2">
        <v>0</v>
      </c>
      <c r="G178" s="3">
        <f t="shared" si="0"/>
        <v>325070.06861999998</v>
      </c>
      <c r="H178" s="3">
        <f t="shared" si="1"/>
        <v>0.39000000001396984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254268.2</v>
      </c>
      <c r="D179" s="2">
        <f>'PR-RAS'!E183</f>
        <v>299582.15999999997</v>
      </c>
      <c r="E179" s="2">
        <v>0</v>
      </c>
      <c r="F179" s="2">
        <v>0</v>
      </c>
      <c r="G179" s="3">
        <f t="shared" si="0"/>
        <v>151910.98856</v>
      </c>
      <c r="H179" s="3">
        <f t="shared" si="1"/>
        <v>0.35999999998603016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458995.65</v>
      </c>
      <c r="D180" s="2">
        <f>'PR-RAS'!E184</f>
        <v>547936.6</v>
      </c>
      <c r="E180" s="2">
        <v>0</v>
      </c>
      <c r="F180" s="2">
        <v>0</v>
      </c>
      <c r="G180" s="3">
        <f t="shared" si="0"/>
        <v>278321.52415000001</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786409.41</v>
      </c>
      <c r="D181" s="2">
        <f>'PR-RAS'!E185</f>
        <v>849878.05</v>
      </c>
      <c r="E181" s="2">
        <v>0</v>
      </c>
      <c r="F181" s="2">
        <v>0</v>
      </c>
      <c r="G181" s="3">
        <f t="shared" si="0"/>
        <v>447509.79180000001</v>
      </c>
      <c r="H181" s="3">
        <f t="shared" si="1"/>
        <v>0.46000000007916242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403863.96</v>
      </c>
      <c r="D182" s="2">
        <f>'PR-RAS'!E186</f>
        <v>433197.71</v>
      </c>
      <c r="E182" s="2">
        <v>0</v>
      </c>
      <c r="F182" s="2">
        <v>0</v>
      </c>
      <c r="G182" s="3">
        <f t="shared" si="0"/>
        <v>229916.94778000002</v>
      </c>
      <c r="H182" s="3">
        <f t="shared" si="1"/>
        <v>0.32999999995809048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620077.23</v>
      </c>
      <c r="D183" s="2">
        <f>'PR-RAS'!E187</f>
        <v>857748.03</v>
      </c>
      <c r="E183" s="2">
        <v>0</v>
      </c>
      <c r="F183" s="2">
        <v>0</v>
      </c>
      <c r="G183" s="3">
        <f t="shared" si="0"/>
        <v>425074.33877999999</v>
      </c>
      <c r="H183" s="3">
        <f t="shared" si="1"/>
        <v>0.26000000000931323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259044.51</v>
      </c>
      <c r="D184" s="2">
        <f>'PR-RAS'!E188</f>
        <v>351646.51</v>
      </c>
      <c r="E184" s="2">
        <v>0</v>
      </c>
      <c r="F184" s="2">
        <v>0</v>
      </c>
      <c r="G184" s="3">
        <f t="shared" si="0"/>
        <v>176107.76798999999</v>
      </c>
      <c r="H184" s="3">
        <f t="shared" si="1"/>
        <v>0.97999999998137355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750252.58000000007</v>
      </c>
      <c r="E185" s="2">
        <v>0</v>
      </c>
      <c r="F185" s="2">
        <v>0</v>
      </c>
      <c r="G185" s="3">
        <f t="shared" ref="G185:G189" si="6">(B185/1000)*(C185*1+D185*2)</f>
        <v>276092.94944</v>
      </c>
      <c r="H185" s="3">
        <f t="shared" ref="H185:H189" si="7">ABS(C185-ROUND(C185,0))+ABS(D185-ROUND(D185,0))</f>
        <v>0.41999999992549419</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688192.52</v>
      </c>
      <c r="E186" s="2">
        <v>0</v>
      </c>
      <c r="F186" s="2">
        <v>0</v>
      </c>
      <c r="G186" s="3">
        <f t="shared" si="6"/>
        <v>254631.23240000001</v>
      </c>
      <c r="H186" s="3">
        <f t="shared" si="7"/>
        <v>0.47999999998137355</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62060.06</v>
      </c>
      <c r="E187" s="2">
        <v>0</v>
      </c>
      <c r="F187" s="2">
        <v>0</v>
      </c>
      <c r="G187" s="3">
        <f t="shared" si="6"/>
        <v>23086.34232</v>
      </c>
      <c r="H187" s="3">
        <f t="shared" si="7"/>
        <v>5.9999999997671694E-2</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1213758.4300000002</v>
      </c>
      <c r="D190" s="2">
        <f>'PR-RAS'!E194</f>
        <v>1335610.8500000001</v>
      </c>
      <c r="E190" s="2">
        <v>0</v>
      </c>
      <c r="F190" s="2">
        <v>0</v>
      </c>
      <c r="G190" s="3">
        <f t="shared" si="0"/>
        <v>734261.2445700001</v>
      </c>
      <c r="H190" s="3">
        <f t="shared" si="1"/>
        <v>0.58000000007450581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109948.96</v>
      </c>
      <c r="D191" s="2">
        <f>'PR-RAS'!E195</f>
        <v>302613.49</v>
      </c>
      <c r="E191" s="2">
        <v>0</v>
      </c>
      <c r="F191" s="2">
        <v>0</v>
      </c>
      <c r="G191" s="3">
        <f t="shared" si="0"/>
        <v>135883.42859999998</v>
      </c>
      <c r="H191" s="3">
        <f t="shared" si="1"/>
        <v>0.52999999998428393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152613.91</v>
      </c>
      <c r="D192" s="2">
        <f>'PR-RAS'!E196</f>
        <v>153739.44</v>
      </c>
      <c r="E192" s="2">
        <v>0</v>
      </c>
      <c r="F192" s="2">
        <v>0</v>
      </c>
      <c r="G192" s="3">
        <f t="shared" si="0"/>
        <v>87877.722890000005</v>
      </c>
      <c r="H192" s="3">
        <f t="shared" si="1"/>
        <v>0.52999999999883585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116736.89</v>
      </c>
      <c r="D193" s="2">
        <f>'PR-RAS'!E197</f>
        <v>124888.9</v>
      </c>
      <c r="E193" s="2">
        <v>0</v>
      </c>
      <c r="F193" s="2">
        <v>0</v>
      </c>
      <c r="G193" s="3">
        <f t="shared" si="0"/>
        <v>70370.820479999995</v>
      </c>
      <c r="H193" s="3">
        <f t="shared" si="1"/>
        <v>0.21000000000640284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43607.11</v>
      </c>
      <c r="D194" s="2">
        <f>'PR-RAS'!E198</f>
        <v>44804.14</v>
      </c>
      <c r="E194" s="2">
        <v>0</v>
      </c>
      <c r="F194" s="2">
        <v>0</v>
      </c>
      <c r="G194" s="3">
        <f t="shared" si="0"/>
        <v>25710.570270000004</v>
      </c>
      <c r="H194" s="3">
        <f t="shared" si="1"/>
        <v>0.25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113216.95</v>
      </c>
      <c r="D195" s="2">
        <f>'PR-RAS'!E199</f>
        <v>126531.06</v>
      </c>
      <c r="E195" s="2">
        <v>0</v>
      </c>
      <c r="F195" s="2">
        <v>0</v>
      </c>
      <c r="G195" s="3">
        <f t="shared" si="0"/>
        <v>71058.139580000003</v>
      </c>
      <c r="H195" s="3">
        <f t="shared" si="1"/>
        <v>0.11000000000058208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28935.56</v>
      </c>
      <c r="D196" s="2">
        <f>'PR-RAS'!E200</f>
        <v>13725.24</v>
      </c>
      <c r="E196" s="2">
        <v>0</v>
      </c>
      <c r="F196" s="2">
        <v>0</v>
      </c>
      <c r="G196" s="3">
        <f t="shared" si="0"/>
        <v>10995.2778</v>
      </c>
      <c r="H196" s="3">
        <f t="shared" si="1"/>
        <v>0.67999999999847205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648699.05000000005</v>
      </c>
      <c r="D197" s="2">
        <f>'PR-RAS'!E201</f>
        <v>569308.57999999996</v>
      </c>
      <c r="E197" s="2">
        <v>0</v>
      </c>
      <c r="F197" s="2">
        <v>0</v>
      </c>
      <c r="G197" s="3">
        <f t="shared" si="0"/>
        <v>350313.97716000001</v>
      </c>
      <c r="H197" s="3">
        <f t="shared" si="1"/>
        <v>0.47000000008847564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364359.14</v>
      </c>
      <c r="D198" s="2">
        <f>'PR-RAS'!E202</f>
        <v>328741.58</v>
      </c>
      <c r="E198" s="2">
        <v>0</v>
      </c>
      <c r="F198" s="2">
        <v>0</v>
      </c>
      <c r="G198" s="3">
        <f t="shared" si="0"/>
        <v>201302.93310000002</v>
      </c>
      <c r="H198" s="3">
        <f t="shared" si="1"/>
        <v>0.55999999999767169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172315.94999999998</v>
      </c>
      <c r="D204" s="2">
        <f>'PR-RAS'!E208</f>
        <v>135463.96000000002</v>
      </c>
      <c r="E204" s="2">
        <v>0</v>
      </c>
      <c r="F204" s="2">
        <v>0</v>
      </c>
      <c r="G204" s="3">
        <f t="shared" si="0"/>
        <v>89978.505610000007</v>
      </c>
      <c r="H204" s="3">
        <f t="shared" si="1"/>
        <v>8.999999999650754E-2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171506.52</v>
      </c>
      <c r="D207" s="2">
        <f>'PR-RAS'!E211</f>
        <v>133776.14000000001</v>
      </c>
      <c r="E207" s="2">
        <v>0</v>
      </c>
      <c r="F207" s="2">
        <v>0</v>
      </c>
      <c r="G207" s="3">
        <f t="shared" si="0"/>
        <v>90446.112800000003</v>
      </c>
      <c r="H207" s="3">
        <f t="shared" si="1"/>
        <v>0.62000000002444722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809.43</v>
      </c>
      <c r="D210" s="2">
        <f>'PR-RAS'!E214</f>
        <v>1687.82</v>
      </c>
      <c r="E210" s="2">
        <v>0</v>
      </c>
      <c r="F210" s="2">
        <v>0</v>
      </c>
      <c r="G210" s="3">
        <f t="shared" si="0"/>
        <v>874.67962999999986</v>
      </c>
      <c r="H210" s="3">
        <f t="shared" si="1"/>
        <v>0.61000000000001364</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192043.19</v>
      </c>
      <c r="D212" s="2">
        <f>'PR-RAS'!E216</f>
        <v>193277.62</v>
      </c>
      <c r="E212" s="2">
        <v>0</v>
      </c>
      <c r="F212" s="2">
        <v>0</v>
      </c>
      <c r="G212" s="3">
        <f t="shared" si="0"/>
        <v>122084.26872999998</v>
      </c>
      <c r="H212" s="3">
        <f t="shared" si="1"/>
        <v>0.57000000000698492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92846.81</v>
      </c>
      <c r="D213" s="2">
        <f>'PR-RAS'!E217</f>
        <v>109733.32</v>
      </c>
      <c r="E213" s="2">
        <v>0</v>
      </c>
      <c r="F213" s="2">
        <v>0</v>
      </c>
      <c r="G213" s="3">
        <f t="shared" si="0"/>
        <v>66210.451400000005</v>
      </c>
      <c r="H213" s="3">
        <f t="shared" si="1"/>
        <v>0.51000000000931323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57158.12</v>
      </c>
      <c r="D215" s="2">
        <f>'PR-RAS'!E219</f>
        <v>48682.85</v>
      </c>
      <c r="E215" s="2">
        <v>0</v>
      </c>
      <c r="F215" s="2">
        <v>0</v>
      </c>
      <c r="G215" s="3">
        <f t="shared" si="0"/>
        <v>33068.097480000004</v>
      </c>
      <c r="H215" s="3">
        <f t="shared" si="1"/>
        <v>0.27000000000407454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42038.26</v>
      </c>
      <c r="D216" s="2">
        <f>'PR-RAS'!E220</f>
        <v>34861.449999999997</v>
      </c>
      <c r="E216" s="2">
        <v>0</v>
      </c>
      <c r="F216" s="2">
        <v>0</v>
      </c>
      <c r="G216" s="3">
        <f t="shared" si="0"/>
        <v>24028.649400000002</v>
      </c>
      <c r="H216" s="3">
        <f t="shared" si="1"/>
        <v>0.70999999999912689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872239.53</v>
      </c>
      <c r="D217" s="2">
        <f>'PR-RAS'!E221</f>
        <v>911141.97</v>
      </c>
      <c r="E217" s="2">
        <v>0</v>
      </c>
      <c r="F217" s="2">
        <v>0</v>
      </c>
      <c r="G217" s="3">
        <f t="shared" si="0"/>
        <v>582017.0695199999</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658427.49</v>
      </c>
      <c r="D221" s="2">
        <f>'PR-RAS'!E225</f>
        <v>911141.97</v>
      </c>
      <c r="E221" s="2">
        <v>0</v>
      </c>
      <c r="F221" s="2">
        <v>0</v>
      </c>
      <c r="G221" s="3">
        <f t="shared" si="0"/>
        <v>545756.51459999999</v>
      </c>
      <c r="H221" s="3">
        <f t="shared" si="1"/>
        <v>0.52000000001862645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310.70999999999998</v>
      </c>
      <c r="E222" s="2">
        <v>0</v>
      </c>
      <c r="F222" s="2">
        <v>0</v>
      </c>
      <c r="G222" s="3">
        <f t="shared" si="0"/>
        <v>137.33382</v>
      </c>
      <c r="H222" s="3">
        <f t="shared" si="1"/>
        <v>0.29000000000002046</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167318.20000000001</v>
      </c>
      <c r="D223" s="2">
        <f>'PR-RAS'!E227</f>
        <v>360090.44</v>
      </c>
      <c r="E223" s="2">
        <v>0</v>
      </c>
      <c r="F223" s="2">
        <v>0</v>
      </c>
      <c r="G223" s="3">
        <f t="shared" si="0"/>
        <v>197024.79576000001</v>
      </c>
      <c r="H223" s="3">
        <f t="shared" si="1"/>
        <v>0.64000000001396984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491109.29</v>
      </c>
      <c r="D224" s="2">
        <f>'PR-RAS'!E228</f>
        <v>550740.81999999995</v>
      </c>
      <c r="E224" s="2">
        <v>0</v>
      </c>
      <c r="F224" s="2">
        <v>0</v>
      </c>
      <c r="G224" s="3">
        <f t="shared" si="0"/>
        <v>355147.77739</v>
      </c>
      <c r="H224" s="3">
        <f t="shared" si="1"/>
        <v>0.47000000003026798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213812.04</v>
      </c>
      <c r="D225" s="2">
        <f>'PR-RAS'!E229</f>
        <v>0</v>
      </c>
      <c r="E225" s="2">
        <v>0</v>
      </c>
      <c r="F225" s="2">
        <v>0</v>
      </c>
      <c r="G225" s="3">
        <f t="shared" si="0"/>
        <v>47893.896960000005</v>
      </c>
      <c r="H225" s="3">
        <f t="shared" si="1"/>
        <v>4.0000000008149073E-2</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176529.91999999998</v>
      </c>
      <c r="D226" s="2">
        <f>'PR-RAS'!E230</f>
        <v>127923.73000000001</v>
      </c>
      <c r="E226" s="2">
        <v>0</v>
      </c>
      <c r="F226" s="2">
        <v>0</v>
      </c>
      <c r="G226" s="3">
        <f t="shared" si="0"/>
        <v>97284.910499999998</v>
      </c>
      <c r="H226" s="3">
        <f t="shared" si="1"/>
        <v>0.35000000000582077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28843.4</v>
      </c>
      <c r="D227" s="2">
        <f>'PR-RAS'!E231</f>
        <v>0</v>
      </c>
      <c r="E227" s="2">
        <v>0</v>
      </c>
      <c r="F227" s="2">
        <v>0</v>
      </c>
      <c r="G227" s="3">
        <f t="shared" si="0"/>
        <v>6518.6084000000001</v>
      </c>
      <c r="H227" s="3">
        <f t="shared" si="1"/>
        <v>0.40000000000145519</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28843.4</v>
      </c>
      <c r="D228" s="2">
        <f>'PR-RAS'!E232</f>
        <v>0</v>
      </c>
      <c r="E228" s="2">
        <v>0</v>
      </c>
      <c r="F228" s="2">
        <v>0</v>
      </c>
      <c r="G228" s="3">
        <f t="shared" si="0"/>
        <v>6547.4518000000007</v>
      </c>
      <c r="H228" s="3">
        <f t="shared" si="1"/>
        <v>0.40000000000145519</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101078.28</v>
      </c>
      <c r="D233" s="2">
        <f>'PR-RAS'!E237</f>
        <v>98556.69</v>
      </c>
      <c r="E233" s="2">
        <v>0</v>
      </c>
      <c r="F233" s="2">
        <v>0</v>
      </c>
      <c r="G233" s="3">
        <f t="shared" si="0"/>
        <v>69180.465120000008</v>
      </c>
      <c r="H233" s="3">
        <f t="shared" si="1"/>
        <v>0.58999999999650754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101078.28</v>
      </c>
      <c r="D234" s="2">
        <f>'PR-RAS'!E238</f>
        <v>98556.69</v>
      </c>
      <c r="E234" s="2">
        <v>0</v>
      </c>
      <c r="F234" s="2">
        <v>0</v>
      </c>
      <c r="G234" s="3">
        <f t="shared" si="0"/>
        <v>69478.656780000005</v>
      </c>
      <c r="H234" s="3">
        <f t="shared" si="1"/>
        <v>0.58999999999650754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14170.62</v>
      </c>
      <c r="D242" s="2">
        <f>'PR-RAS'!E246</f>
        <v>29367.040000000001</v>
      </c>
      <c r="E242" s="2">
        <v>0</v>
      </c>
      <c r="F242" s="2">
        <v>0</v>
      </c>
      <c r="G242" s="3">
        <f t="shared" si="0"/>
        <v>17570.0327</v>
      </c>
      <c r="H242" s="3">
        <f t="shared" si="1"/>
        <v>0.42000000000007276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14170.62</v>
      </c>
      <c r="D243" s="2">
        <f>'PR-RAS'!E247</f>
        <v>14808.33</v>
      </c>
      <c r="E243" s="2">
        <v>0</v>
      </c>
      <c r="F243" s="2">
        <v>0</v>
      </c>
      <c r="G243" s="3">
        <f t="shared" si="0"/>
        <v>10596.52176</v>
      </c>
      <c r="H243" s="3">
        <f t="shared" si="1"/>
        <v>0.70999999999912689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14558.71</v>
      </c>
      <c r="E244" s="2">
        <v>0</v>
      </c>
      <c r="F244" s="2">
        <v>0</v>
      </c>
      <c r="G244" s="3">
        <f t="shared" si="0"/>
        <v>7075.5330599999998</v>
      </c>
      <c r="H244" s="3">
        <f t="shared" si="1"/>
        <v>0.29000000000087311</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32437.62</v>
      </c>
      <c r="D250" s="2">
        <f>'PR-RAS'!E254</f>
        <v>0</v>
      </c>
      <c r="E250" s="2">
        <v>0</v>
      </c>
      <c r="F250" s="2">
        <v>0</v>
      </c>
      <c r="G250" s="3">
        <f t="shared" si="0"/>
        <v>8076.96738</v>
      </c>
      <c r="H250" s="3">
        <f t="shared" si="1"/>
        <v>0.38000000000101863</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32437.62</v>
      </c>
      <c r="D251" s="2">
        <f>'PR-RAS'!E255</f>
        <v>0</v>
      </c>
      <c r="E251" s="2">
        <v>0</v>
      </c>
      <c r="F251" s="2">
        <v>0</v>
      </c>
      <c r="G251" s="3">
        <f t="shared" si="0"/>
        <v>8109.4049999999997</v>
      </c>
      <c r="H251" s="3">
        <f t="shared" si="1"/>
        <v>0.38000000000101863</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4479668.6100000003</v>
      </c>
      <c r="D258" s="2">
        <f>'PR-RAS'!E262</f>
        <v>4302820.54</v>
      </c>
      <c r="E258" s="2">
        <v>0</v>
      </c>
      <c r="F258" s="2">
        <v>0</v>
      </c>
      <c r="G258" s="3">
        <f t="shared" si="0"/>
        <v>3362924.5903300005</v>
      </c>
      <c r="H258" s="3">
        <f t="shared" si="1"/>
        <v>0.84999999962747097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4479668.6100000003</v>
      </c>
      <c r="D265" s="2">
        <f>'PR-RAS'!E269</f>
        <v>4302820.54</v>
      </c>
      <c r="E265" s="2">
        <v>0</v>
      </c>
      <c r="F265" s="2">
        <v>0</v>
      </c>
      <c r="G265" s="3">
        <f t="shared" si="0"/>
        <v>3454521.7581600007</v>
      </c>
      <c r="H265" s="3">
        <f t="shared" si="1"/>
        <v>0.84999999962747097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797461.63</v>
      </c>
      <c r="D266" s="2">
        <f>'PR-RAS'!E270</f>
        <v>1445117.13</v>
      </c>
      <c r="E266" s="2">
        <v>0</v>
      </c>
      <c r="F266" s="2">
        <v>0</v>
      </c>
      <c r="G266" s="3">
        <f t="shared" si="0"/>
        <v>977239.41084999999</v>
      </c>
      <c r="H266" s="3">
        <f t="shared" si="1"/>
        <v>0.49999999988358468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3682086.98</v>
      </c>
      <c r="D267" s="2">
        <f>'PR-RAS'!E271</f>
        <v>2857703.41</v>
      </c>
      <c r="E267" s="2">
        <v>0</v>
      </c>
      <c r="F267" s="2">
        <v>0</v>
      </c>
      <c r="G267" s="3">
        <f t="shared" si="0"/>
        <v>2499733.3508000001</v>
      </c>
      <c r="H267" s="3">
        <f t="shared" si="1"/>
        <v>0.43000000016763806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120</v>
      </c>
      <c r="D268" s="2">
        <f>'PR-RAS'!E272</f>
        <v>0</v>
      </c>
      <c r="E268" s="2">
        <v>0</v>
      </c>
      <c r="F268" s="2">
        <v>0</v>
      </c>
      <c r="G268" s="3">
        <f t="shared" si="0"/>
        <v>32.04</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1839581.6</v>
      </c>
      <c r="D269" s="2">
        <f>'PR-RAS'!E273</f>
        <v>1508602.6800000002</v>
      </c>
      <c r="E269" s="2">
        <v>0</v>
      </c>
      <c r="F269" s="2">
        <v>0</v>
      </c>
      <c r="G269" s="3">
        <f t="shared" si="0"/>
        <v>1301618.9052800003</v>
      </c>
      <c r="H269" s="3">
        <f t="shared" si="1"/>
        <v>0.71999999973922968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1506308.6500000001</v>
      </c>
      <c r="D270" s="2">
        <f>'PR-RAS'!E274</f>
        <v>1497832.1</v>
      </c>
      <c r="E270" s="2">
        <v>0</v>
      </c>
      <c r="F270" s="2">
        <v>0</v>
      </c>
      <c r="G270" s="3">
        <f t="shared" si="0"/>
        <v>1211030.6966500003</v>
      </c>
      <c r="H270" s="3">
        <f t="shared" si="1"/>
        <v>0.44999999995343387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1244444.1100000001</v>
      </c>
      <c r="D271" s="2">
        <f>'PR-RAS'!E275</f>
        <v>1468342.24</v>
      </c>
      <c r="E271" s="2">
        <v>0</v>
      </c>
      <c r="F271" s="2">
        <v>0</v>
      </c>
      <c r="G271" s="3">
        <f t="shared" si="0"/>
        <v>1128904.7193</v>
      </c>
      <c r="H271" s="3">
        <f t="shared" si="1"/>
        <v>0.35000000009313226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18360.509999999998</v>
      </c>
      <c r="D272" s="2">
        <f>'PR-RAS'!E276</f>
        <v>29489.86</v>
      </c>
      <c r="E272" s="2">
        <v>0</v>
      </c>
      <c r="F272" s="2">
        <v>0</v>
      </c>
      <c r="G272" s="3">
        <f t="shared" si="0"/>
        <v>20959.20233</v>
      </c>
      <c r="H272" s="3">
        <f t="shared" si="1"/>
        <v>0.63000000000101863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243504.03</v>
      </c>
      <c r="D273" s="2">
        <f>'PR-RAS'!E277</f>
        <v>0</v>
      </c>
      <c r="E273" s="2">
        <v>0</v>
      </c>
      <c r="F273" s="2">
        <v>0</v>
      </c>
      <c r="G273" s="3">
        <f t="shared" si="0"/>
        <v>66233.096160000001</v>
      </c>
      <c r="H273" s="3">
        <f t="shared" si="1"/>
        <v>2.9999999998835847E-2</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12500</v>
      </c>
      <c r="D274" s="2">
        <f>'PR-RAS'!E278</f>
        <v>10000</v>
      </c>
      <c r="E274" s="2">
        <v>0</v>
      </c>
      <c r="F274" s="2">
        <v>0</v>
      </c>
      <c r="G274" s="3">
        <f t="shared" si="0"/>
        <v>8872.5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12500</v>
      </c>
      <c r="D275" s="2">
        <f>'PR-RAS'!E279</f>
        <v>10000</v>
      </c>
      <c r="E275" s="2">
        <v>0</v>
      </c>
      <c r="F275" s="2">
        <v>0</v>
      </c>
      <c r="G275" s="3">
        <f t="shared" ref="G275:G528" si="12">(B275/1000)*(C275*1+D275*2)</f>
        <v>8905</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772.95</v>
      </c>
      <c r="D279" s="2">
        <f>'PR-RAS'!E283</f>
        <v>770.57999999999993</v>
      </c>
      <c r="E279" s="2">
        <v>0</v>
      </c>
      <c r="F279" s="2">
        <v>0</v>
      </c>
      <c r="G279" s="3">
        <f t="shared" si="12"/>
        <v>643.32258000000002</v>
      </c>
      <c r="H279" s="3">
        <f t="shared" si="13"/>
        <v>0.47000000000002728</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772.95</v>
      </c>
      <c r="D283" s="2">
        <f>'PR-RAS'!E287</f>
        <v>21.18</v>
      </c>
      <c r="E283" s="2">
        <v>0</v>
      </c>
      <c r="F283" s="2">
        <v>0</v>
      </c>
      <c r="G283" s="3">
        <f t="shared" si="12"/>
        <v>229.91741999999999</v>
      </c>
      <c r="H283" s="3">
        <f t="shared" si="13"/>
        <v>0.22999999999995424</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749.4</v>
      </c>
      <c r="E284" s="2">
        <v>0</v>
      </c>
      <c r="F284" s="2">
        <v>0</v>
      </c>
      <c r="G284" s="3">
        <f t="shared" si="12"/>
        <v>424.16039999999992</v>
      </c>
      <c r="H284" s="3">
        <f t="shared" si="13"/>
        <v>0.39999999999997726</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320000</v>
      </c>
      <c r="D285" s="2">
        <f>'PR-RAS'!E289</f>
        <v>0</v>
      </c>
      <c r="E285" s="2">
        <v>0</v>
      </c>
      <c r="F285" s="2">
        <v>0</v>
      </c>
      <c r="G285" s="3">
        <f t="shared" si="12"/>
        <v>90879.999999999985</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320000</v>
      </c>
      <c r="D286" s="2">
        <f>'PR-RAS'!E290</f>
        <v>0</v>
      </c>
      <c r="E286" s="2">
        <v>0</v>
      </c>
      <c r="F286" s="2">
        <v>0</v>
      </c>
      <c r="G286" s="3">
        <f t="shared" si="12"/>
        <v>91199.999999999985</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95137182.139999986</v>
      </c>
      <c r="D295" s="2">
        <f>'PR-RAS'!E299</f>
        <v>110160056.03000002</v>
      </c>
      <c r="E295" s="2">
        <v>0</v>
      </c>
      <c r="F295" s="2">
        <v>0</v>
      </c>
      <c r="G295" s="3">
        <f t="shared" si="12"/>
        <v>92744444.494800001</v>
      </c>
      <c r="H295" s="3">
        <f t="shared" si="13"/>
        <v>0.17000000178813934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7449555.8600000143</v>
      </c>
      <c r="D296" s="2">
        <f>'PR-RAS'!E300</f>
        <v>7110529.4599999636</v>
      </c>
      <c r="E296" s="2">
        <v>0</v>
      </c>
      <c r="F296" s="2">
        <v>0</v>
      </c>
      <c r="G296" s="3">
        <f t="shared" si="12"/>
        <v>6392831.3600999825</v>
      </c>
      <c r="H296" s="3">
        <f t="shared" si="13"/>
        <v>0.59999994933605194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4086109.52</v>
      </c>
      <c r="D298" s="2">
        <f>'PR-RAS'!E302</f>
        <v>4031804.95</v>
      </c>
      <c r="E298" s="2">
        <v>0</v>
      </c>
      <c r="F298" s="2">
        <v>0</v>
      </c>
      <c r="G298" s="3">
        <f t="shared" si="12"/>
        <v>3608466.6677399999</v>
      </c>
      <c r="H298" s="3">
        <f t="shared" si="13"/>
        <v>0.52999999979510903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4132757.93</v>
      </c>
      <c r="D300" s="2">
        <f>'PR-RAS'!E304</f>
        <v>11373828.539999999</v>
      </c>
      <c r="E300" s="2">
        <v>0</v>
      </c>
      <c r="F300" s="2">
        <v>0</v>
      </c>
      <c r="G300" s="3">
        <f t="shared" si="12"/>
        <v>8037244.087989999</v>
      </c>
      <c r="H300" s="3">
        <f t="shared" si="13"/>
        <v>0.53000000072643161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282066.53000000003</v>
      </c>
      <c r="D301" s="2">
        <f>'PR-RAS'!E305</f>
        <v>307308.09000000003</v>
      </c>
      <c r="E301" s="2">
        <v>0</v>
      </c>
      <c r="F301" s="2">
        <v>0</v>
      </c>
      <c r="G301" s="3">
        <f t="shared" si="12"/>
        <v>269004.81300000002</v>
      </c>
      <c r="H301" s="3">
        <f t="shared" si="13"/>
        <v>0.55999999999767169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2201167.71</v>
      </c>
      <c r="D302" s="2">
        <f>'PR-RAS'!E306</f>
        <v>2785840.66</v>
      </c>
      <c r="E302" s="2">
        <v>0</v>
      </c>
      <c r="F302" s="2">
        <v>0</v>
      </c>
      <c r="G302" s="3">
        <f t="shared" si="12"/>
        <v>2339627.55803</v>
      </c>
      <c r="H302" s="3">
        <f t="shared" si="13"/>
        <v>0.62999999988824129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196444.81</v>
      </c>
      <c r="D303" s="2">
        <f>'PR-RAS'!E308</f>
        <v>67918.989999999991</v>
      </c>
      <c r="E303" s="2">
        <v>0</v>
      </c>
      <c r="F303" s="2">
        <v>0</v>
      </c>
      <c r="G303" s="3">
        <f t="shared" si="12"/>
        <v>100349.40257999999</v>
      </c>
      <c r="H303" s="3">
        <f t="shared" si="13"/>
        <v>0.20000000001164153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36641.839999999997</v>
      </c>
      <c r="D304" s="2">
        <f>'PR-RAS'!E309</f>
        <v>57733.45</v>
      </c>
      <c r="E304" s="2">
        <v>0</v>
      </c>
      <c r="F304" s="2">
        <v>0</v>
      </c>
      <c r="G304" s="3">
        <f t="shared" si="12"/>
        <v>46088.948219999998</v>
      </c>
      <c r="H304" s="3">
        <f t="shared" si="13"/>
        <v>0.61000000000058208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36641.839999999997</v>
      </c>
      <c r="D305" s="2">
        <f>'PR-RAS'!E310</f>
        <v>57733.45</v>
      </c>
      <c r="E305" s="2">
        <v>0</v>
      </c>
      <c r="F305" s="2">
        <v>0</v>
      </c>
      <c r="G305" s="3">
        <f t="shared" si="12"/>
        <v>46241.056959999994</v>
      </c>
      <c r="H305" s="3">
        <f t="shared" si="13"/>
        <v>0.61000000000058208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36641.839999999997</v>
      </c>
      <c r="D306" s="2">
        <f>'PR-RAS'!E311</f>
        <v>57733.45</v>
      </c>
      <c r="E306" s="2">
        <v>0</v>
      </c>
      <c r="F306" s="2">
        <v>0</v>
      </c>
      <c r="G306" s="3">
        <f t="shared" si="12"/>
        <v>46393.165699999998</v>
      </c>
      <c r="H306" s="3">
        <f t="shared" si="13"/>
        <v>0.61000000000058208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159802.97</v>
      </c>
      <c r="D316" s="2">
        <f>'PR-RAS'!E321</f>
        <v>10185.540000000001</v>
      </c>
      <c r="E316" s="2">
        <v>0</v>
      </c>
      <c r="F316" s="2">
        <v>0</v>
      </c>
      <c r="G316" s="3">
        <f t="shared" si="12"/>
        <v>56754.825749999996</v>
      </c>
      <c r="H316" s="3">
        <f t="shared" si="13"/>
        <v>0.48999999999796273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134710.47</v>
      </c>
      <c r="D317" s="2">
        <f>'PR-RAS'!E322</f>
        <v>1432.29</v>
      </c>
      <c r="E317" s="2">
        <v>0</v>
      </c>
      <c r="F317" s="2">
        <v>0</v>
      </c>
      <c r="G317" s="3">
        <f t="shared" si="12"/>
        <v>43473.715799999998</v>
      </c>
      <c r="H317" s="3">
        <f t="shared" si="13"/>
        <v>0.76000000000112777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39208.47</v>
      </c>
      <c r="D318" s="2">
        <f>'PR-RAS'!E323</f>
        <v>1432.29</v>
      </c>
      <c r="E318" s="2">
        <v>0</v>
      </c>
      <c r="F318" s="2">
        <v>0</v>
      </c>
      <c r="G318" s="3">
        <f t="shared" si="12"/>
        <v>13337.156850000001</v>
      </c>
      <c r="H318" s="3">
        <f t="shared" si="13"/>
        <v>0.76000000000112777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95502</v>
      </c>
      <c r="D319" s="2">
        <f>'PR-RAS'!E324</f>
        <v>0</v>
      </c>
      <c r="E319" s="2">
        <v>0</v>
      </c>
      <c r="F319" s="2">
        <v>0</v>
      </c>
      <c r="G319" s="3">
        <f t="shared" si="12"/>
        <v>30369.636000000002</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2102.5</v>
      </c>
      <c r="D322" s="2">
        <f>'PR-RAS'!E327</f>
        <v>3450</v>
      </c>
      <c r="E322" s="2">
        <v>0</v>
      </c>
      <c r="F322" s="2">
        <v>0</v>
      </c>
      <c r="G322" s="3">
        <f t="shared" si="12"/>
        <v>2889.8025000000002</v>
      </c>
      <c r="H322" s="3">
        <f t="shared" si="13"/>
        <v>0.5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1245</v>
      </c>
      <c r="D323" s="2">
        <f>'PR-RAS'!E328</f>
        <v>330</v>
      </c>
      <c r="E323" s="2">
        <v>0</v>
      </c>
      <c r="F323" s="2">
        <v>0</v>
      </c>
      <c r="G323" s="3">
        <f t="shared" si="12"/>
        <v>613.41</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145</v>
      </c>
      <c r="D324" s="2">
        <f>'PR-RAS'!E329</f>
        <v>0</v>
      </c>
      <c r="E324" s="2">
        <v>0</v>
      </c>
      <c r="F324" s="2">
        <v>0</v>
      </c>
      <c r="G324" s="3">
        <f t="shared" si="12"/>
        <v>46.835000000000001</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712.5</v>
      </c>
      <c r="D329" s="2">
        <f>'PR-RAS'!E334</f>
        <v>3120</v>
      </c>
      <c r="E329" s="2">
        <v>0</v>
      </c>
      <c r="F329" s="2">
        <v>0</v>
      </c>
      <c r="G329" s="3">
        <f t="shared" si="12"/>
        <v>2280.42</v>
      </c>
      <c r="H329" s="3">
        <f t="shared" si="13"/>
        <v>0.5</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22990</v>
      </c>
      <c r="D331" s="2">
        <f>'PR-RAS'!E336</f>
        <v>5303.25</v>
      </c>
      <c r="E331" s="2">
        <v>0</v>
      </c>
      <c r="F331" s="2">
        <v>0</v>
      </c>
      <c r="G331" s="3">
        <f t="shared" si="12"/>
        <v>11086.845000000001</v>
      </c>
      <c r="H331" s="3">
        <f t="shared" si="13"/>
        <v>0.25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22990</v>
      </c>
      <c r="D332" s="2">
        <f>'PR-RAS'!E337</f>
        <v>5303.25</v>
      </c>
      <c r="E332" s="2">
        <v>0</v>
      </c>
      <c r="F332" s="2">
        <v>0</v>
      </c>
      <c r="G332" s="3">
        <f t="shared" si="12"/>
        <v>11120.441500000001</v>
      </c>
      <c r="H332" s="3">
        <f t="shared" si="13"/>
        <v>0.25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7027003.3899999997</v>
      </c>
      <c r="D355" s="2">
        <f>'PR-RAS'!E360</f>
        <v>18239291.34</v>
      </c>
      <c r="E355" s="2">
        <v>0</v>
      </c>
      <c r="F355" s="2">
        <v>0</v>
      </c>
      <c r="G355" s="3">
        <f t="shared" si="12"/>
        <v>15400977.46878</v>
      </c>
      <c r="H355" s="3">
        <f t="shared" si="13"/>
        <v>0.72999999951571226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25772.19</v>
      </c>
      <c r="D356" s="2">
        <f>'PR-RAS'!E361</f>
        <v>19020.79</v>
      </c>
      <c r="E356" s="2">
        <v>0</v>
      </c>
      <c r="F356" s="2">
        <v>0</v>
      </c>
      <c r="G356" s="3">
        <f t="shared" si="12"/>
        <v>22653.888350000001</v>
      </c>
      <c r="H356" s="3">
        <f t="shared" si="13"/>
        <v>0.39999999999781721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25772.19</v>
      </c>
      <c r="D361" s="2">
        <f>'PR-RAS'!E366</f>
        <v>19020.79</v>
      </c>
      <c r="E361" s="2">
        <v>0</v>
      </c>
      <c r="F361" s="2">
        <v>0</v>
      </c>
      <c r="G361" s="3">
        <f t="shared" si="12"/>
        <v>22972.957200000001</v>
      </c>
      <c r="H361" s="3">
        <f t="shared" si="13"/>
        <v>0.39999999999781721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25172.19</v>
      </c>
      <c r="D364" s="2">
        <f>'PR-RAS'!E369</f>
        <v>18870.79</v>
      </c>
      <c r="E364" s="2">
        <v>0</v>
      </c>
      <c r="F364" s="2">
        <v>0</v>
      </c>
      <c r="G364" s="3">
        <f t="shared" si="12"/>
        <v>22837.698510000002</v>
      </c>
      <c r="H364" s="3">
        <f t="shared" si="13"/>
        <v>0.39999999999781721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600</v>
      </c>
      <c r="D367" s="2">
        <f>'PR-RAS'!E372</f>
        <v>150</v>
      </c>
      <c r="E367" s="2">
        <v>0</v>
      </c>
      <c r="F367" s="2">
        <v>0</v>
      </c>
      <c r="G367" s="3">
        <f t="shared" si="12"/>
        <v>329.4</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3186301.62</v>
      </c>
      <c r="D368" s="2">
        <f>'PR-RAS'!E373</f>
        <v>3542125.71</v>
      </c>
      <c r="E368" s="2">
        <v>0</v>
      </c>
      <c r="F368" s="2">
        <v>0</v>
      </c>
      <c r="G368" s="3">
        <f t="shared" si="12"/>
        <v>3769292.9656799994</v>
      </c>
      <c r="H368" s="3">
        <f t="shared" si="13"/>
        <v>0.66999999992549419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922791.42</v>
      </c>
      <c r="D369" s="2">
        <f>'PR-RAS'!E374</f>
        <v>1674672.89</v>
      </c>
      <c r="E369" s="2">
        <v>0</v>
      </c>
      <c r="F369" s="2">
        <v>0</v>
      </c>
      <c r="G369" s="3">
        <f t="shared" si="12"/>
        <v>1572146.4896</v>
      </c>
      <c r="H369" s="3">
        <f t="shared" si="13"/>
        <v>0.530000000144355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578184.52</v>
      </c>
      <c r="D371" s="2">
        <f>'PR-RAS'!E376</f>
        <v>1526982.89</v>
      </c>
      <c r="E371" s="2">
        <v>0</v>
      </c>
      <c r="F371" s="2">
        <v>0</v>
      </c>
      <c r="G371" s="3">
        <f t="shared" si="12"/>
        <v>1343895.6109999998</v>
      </c>
      <c r="H371" s="3">
        <f t="shared" si="13"/>
        <v>0.59000000008381903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101227.5</v>
      </c>
      <c r="E372" s="2">
        <v>0</v>
      </c>
      <c r="F372" s="2">
        <v>0</v>
      </c>
      <c r="G372" s="3">
        <f t="shared" si="12"/>
        <v>75110.804999999993</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344606.9</v>
      </c>
      <c r="D373" s="2">
        <f>'PR-RAS'!E378</f>
        <v>46462.5</v>
      </c>
      <c r="E373" s="2">
        <v>0</v>
      </c>
      <c r="F373" s="2">
        <v>0</v>
      </c>
      <c r="G373" s="3">
        <f t="shared" si="12"/>
        <v>162761.86680000002</v>
      </c>
      <c r="H373" s="3">
        <f t="shared" si="13"/>
        <v>0.59999999997671694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1713082.79</v>
      </c>
      <c r="D374" s="2">
        <f>'PR-RAS'!E379</f>
        <v>1404049.01</v>
      </c>
      <c r="E374" s="2">
        <v>0</v>
      </c>
      <c r="F374" s="2">
        <v>0</v>
      </c>
      <c r="G374" s="3">
        <f t="shared" si="12"/>
        <v>1686400.4421300001</v>
      </c>
      <c r="H374" s="3">
        <f t="shared" si="13"/>
        <v>0.21999999997206032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515254.23</v>
      </c>
      <c r="D375" s="2">
        <f>'PR-RAS'!E380</f>
        <v>446196.26</v>
      </c>
      <c r="E375" s="2">
        <v>0</v>
      </c>
      <c r="F375" s="2">
        <v>0</v>
      </c>
      <c r="G375" s="3">
        <f t="shared" si="12"/>
        <v>526459.88450000004</v>
      </c>
      <c r="H375" s="3">
        <f t="shared" si="13"/>
        <v>0.48999999999068677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20107.400000000001</v>
      </c>
      <c r="D376" s="2">
        <f>'PR-RAS'!E381</f>
        <v>10667.67</v>
      </c>
      <c r="E376" s="2">
        <v>0</v>
      </c>
      <c r="F376" s="2">
        <v>0</v>
      </c>
      <c r="G376" s="3">
        <f t="shared" si="12"/>
        <v>15541.027500000002</v>
      </c>
      <c r="H376" s="3">
        <f t="shared" si="13"/>
        <v>0.73000000000138243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196537.98</v>
      </c>
      <c r="D377" s="2">
        <f>'PR-RAS'!E382</f>
        <v>267584.67</v>
      </c>
      <c r="E377" s="2">
        <v>0</v>
      </c>
      <c r="F377" s="2">
        <v>0</v>
      </c>
      <c r="G377" s="3">
        <f t="shared" si="12"/>
        <v>275121.95231999998</v>
      </c>
      <c r="H377" s="3">
        <f t="shared" si="13"/>
        <v>0.35000000000582077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389100.58</v>
      </c>
      <c r="D378" s="2">
        <f>'PR-RAS'!E383</f>
        <v>432440.8</v>
      </c>
      <c r="E378" s="2">
        <v>0</v>
      </c>
      <c r="F378" s="2">
        <v>0</v>
      </c>
      <c r="G378" s="3">
        <f t="shared" si="12"/>
        <v>472751.28185999999</v>
      </c>
      <c r="H378" s="3">
        <f t="shared" si="13"/>
        <v>0.61999999999534339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65141.32</v>
      </c>
      <c r="D379" s="2">
        <f>'PR-RAS'!E384</f>
        <v>48355.85</v>
      </c>
      <c r="E379" s="2">
        <v>0</v>
      </c>
      <c r="F379" s="2">
        <v>0</v>
      </c>
      <c r="G379" s="3">
        <f t="shared" si="12"/>
        <v>61180.441559999999</v>
      </c>
      <c r="H379" s="3">
        <f t="shared" si="13"/>
        <v>0.47000000000116415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79505.97</v>
      </c>
      <c r="D380" s="2">
        <f>'PR-RAS'!E385</f>
        <v>50506.81</v>
      </c>
      <c r="E380" s="2">
        <v>0</v>
      </c>
      <c r="F380" s="2">
        <v>0</v>
      </c>
      <c r="G380" s="3">
        <f t="shared" si="12"/>
        <v>68416.924610000002</v>
      </c>
      <c r="H380" s="3">
        <f t="shared" si="13"/>
        <v>0.22000000000116415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447435.31</v>
      </c>
      <c r="D381" s="2">
        <f>'PR-RAS'!E386</f>
        <v>148296.95000000001</v>
      </c>
      <c r="E381" s="2">
        <v>0</v>
      </c>
      <c r="F381" s="2">
        <v>0</v>
      </c>
      <c r="G381" s="3">
        <f t="shared" si="12"/>
        <v>282731.09979999997</v>
      </c>
      <c r="H381" s="3">
        <f t="shared" si="13"/>
        <v>0.35999999998603016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359829.35</v>
      </c>
      <c r="D383" s="2">
        <f>'PR-RAS'!E388</f>
        <v>251246.13</v>
      </c>
      <c r="E383" s="2">
        <v>0</v>
      </c>
      <c r="F383" s="2">
        <v>0</v>
      </c>
      <c r="G383" s="3">
        <f t="shared" si="12"/>
        <v>329406.85502000002</v>
      </c>
      <c r="H383" s="3">
        <f t="shared" si="13"/>
        <v>0.47999999998137355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359829.35</v>
      </c>
      <c r="D384" s="2">
        <f>'PR-RAS'!E389</f>
        <v>251246.13</v>
      </c>
      <c r="E384" s="2">
        <v>0</v>
      </c>
      <c r="F384" s="2">
        <v>0</v>
      </c>
      <c r="G384" s="3">
        <f t="shared" si="12"/>
        <v>330269.17663</v>
      </c>
      <c r="H384" s="3">
        <f t="shared" si="13"/>
        <v>0.47999999998137355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168675.57</v>
      </c>
      <c r="D388" s="2">
        <f>'PR-RAS'!E393</f>
        <v>207595.18</v>
      </c>
      <c r="E388" s="2">
        <v>0</v>
      </c>
      <c r="F388" s="2">
        <v>0</v>
      </c>
      <c r="G388" s="3">
        <f t="shared" si="12"/>
        <v>225956.11490999997</v>
      </c>
      <c r="H388" s="3">
        <f t="shared" si="13"/>
        <v>0.60999999998603016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168250.57</v>
      </c>
      <c r="D389" s="2">
        <f>'PR-RAS'!E394</f>
        <v>207595.18</v>
      </c>
      <c r="E389" s="2">
        <v>0</v>
      </c>
      <c r="F389" s="2">
        <v>0</v>
      </c>
      <c r="G389" s="3">
        <f t="shared" si="12"/>
        <v>226375.08083999998</v>
      </c>
      <c r="H389" s="3">
        <f t="shared" si="13"/>
        <v>0.60999999998603016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425</v>
      </c>
      <c r="D390" s="2">
        <f>'PR-RAS'!E395</f>
        <v>0</v>
      </c>
      <c r="E390" s="2">
        <v>0</v>
      </c>
      <c r="F390" s="2">
        <v>0</v>
      </c>
      <c r="G390" s="3">
        <f t="shared" si="12"/>
        <v>165.32500000000002</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3793.99</v>
      </c>
      <c r="D393" s="2">
        <f>'PR-RAS'!E398</f>
        <v>0</v>
      </c>
      <c r="E393" s="2">
        <v>0</v>
      </c>
      <c r="F393" s="2">
        <v>0</v>
      </c>
      <c r="G393" s="3">
        <f t="shared" si="12"/>
        <v>1487.2440799999999</v>
      </c>
      <c r="H393" s="3">
        <f t="shared" si="13"/>
        <v>1.0000000000218279E-2</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3793.99</v>
      </c>
      <c r="D394" s="2">
        <f>'PR-RAS'!E399</f>
        <v>0</v>
      </c>
      <c r="E394" s="2">
        <v>0</v>
      </c>
      <c r="F394" s="2">
        <v>0</v>
      </c>
      <c r="G394" s="3">
        <f t="shared" si="12"/>
        <v>1491.0380700000001</v>
      </c>
      <c r="H394" s="3">
        <f t="shared" si="13"/>
        <v>1.0000000000218279E-2</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18128.5</v>
      </c>
      <c r="D396" s="2">
        <f>'PR-RAS'!E401</f>
        <v>4562.5</v>
      </c>
      <c r="E396" s="2">
        <v>0</v>
      </c>
      <c r="F396" s="2">
        <v>0</v>
      </c>
      <c r="G396" s="3">
        <f t="shared" si="12"/>
        <v>10765.1325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18128.5</v>
      </c>
      <c r="D398" s="2">
        <f>'PR-RAS'!E403</f>
        <v>4562.5</v>
      </c>
      <c r="E398" s="2">
        <v>0</v>
      </c>
      <c r="F398" s="2">
        <v>0</v>
      </c>
      <c r="G398" s="3">
        <f t="shared" si="12"/>
        <v>10819.639500000001</v>
      </c>
      <c r="H398" s="3">
        <f t="shared" si="13"/>
        <v>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1758.17</v>
      </c>
      <c r="D401" s="2">
        <f>'PR-RAS'!E406</f>
        <v>1533.83</v>
      </c>
      <c r="E401" s="2">
        <v>0</v>
      </c>
      <c r="F401" s="2">
        <v>0</v>
      </c>
      <c r="G401" s="3">
        <f t="shared" si="12"/>
        <v>1930.3320000000001</v>
      </c>
      <c r="H401" s="3">
        <f t="shared" si="13"/>
        <v>0.34000000000014552</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1758.17</v>
      </c>
      <c r="D402" s="2">
        <f>'PR-RAS'!E407</f>
        <v>1533.83</v>
      </c>
      <c r="E402" s="2">
        <v>0</v>
      </c>
      <c r="F402" s="2">
        <v>0</v>
      </c>
      <c r="G402" s="3">
        <f t="shared" si="12"/>
        <v>1935.1578300000001</v>
      </c>
      <c r="H402" s="3">
        <f t="shared" si="13"/>
        <v>0.34000000000014552</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1758.17</v>
      </c>
      <c r="D404" s="2">
        <f>'PR-RAS'!E409</f>
        <v>1533.83</v>
      </c>
      <c r="E404" s="2">
        <v>0</v>
      </c>
      <c r="F404" s="2">
        <v>0</v>
      </c>
      <c r="G404" s="3">
        <f t="shared" si="12"/>
        <v>1944.8094900000001</v>
      </c>
      <c r="H404" s="3">
        <f t="shared" si="13"/>
        <v>0.34000000000014552</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3813171.4099999997</v>
      </c>
      <c r="D407" s="2">
        <f>'PR-RAS'!E412</f>
        <v>14676611.01</v>
      </c>
      <c r="E407" s="2">
        <v>0</v>
      </c>
      <c r="F407" s="2">
        <v>0</v>
      </c>
      <c r="G407" s="3">
        <f t="shared" si="12"/>
        <v>13465555.732580001</v>
      </c>
      <c r="H407" s="3">
        <f t="shared" si="13"/>
        <v>0.41999999945983291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3805494.76</v>
      </c>
      <c r="D408" s="2">
        <f>'PR-RAS'!E413</f>
        <v>14676611.01</v>
      </c>
      <c r="E408" s="2">
        <v>0</v>
      </c>
      <c r="F408" s="2">
        <v>0</v>
      </c>
      <c r="G408" s="3">
        <f t="shared" si="12"/>
        <v>13495597.729459999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7676.65</v>
      </c>
      <c r="D409" s="2">
        <f>'PR-RAS'!E414</f>
        <v>0</v>
      </c>
      <c r="E409" s="2">
        <v>0</v>
      </c>
      <c r="F409" s="2">
        <v>0</v>
      </c>
      <c r="G409" s="3">
        <f t="shared" si="12"/>
        <v>3132.0731999999998</v>
      </c>
      <c r="H409" s="3">
        <f t="shared" si="13"/>
        <v>0.3500000000003638</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6830558.5800000001</v>
      </c>
      <c r="D413" s="2">
        <f>'PR-RAS'!E418</f>
        <v>18171372.350000001</v>
      </c>
      <c r="E413" s="2">
        <v>0</v>
      </c>
      <c r="F413" s="2">
        <v>0</v>
      </c>
      <c r="G413" s="3">
        <f t="shared" si="12"/>
        <v>17787400.951359998</v>
      </c>
      <c r="H413" s="3">
        <f t="shared" si="13"/>
        <v>0.77000000141561031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3386149.82</v>
      </c>
      <c r="D415" s="2">
        <f>'PR-RAS'!E420</f>
        <v>5000109.12</v>
      </c>
      <c r="E415" s="2">
        <v>0</v>
      </c>
      <c r="F415" s="2">
        <v>0</v>
      </c>
      <c r="G415" s="3">
        <f t="shared" si="12"/>
        <v>5541956.37684</v>
      </c>
      <c r="H415" s="3">
        <f t="shared" si="13"/>
        <v>0.30000000027939677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4743.83</v>
      </c>
      <c r="D416" s="2">
        <f>'PR-RAS'!E421</f>
        <v>2930.07</v>
      </c>
      <c r="E416" s="2">
        <v>0</v>
      </c>
      <c r="F416" s="2">
        <v>0</v>
      </c>
      <c r="G416" s="3">
        <f t="shared" si="12"/>
        <v>4400.6475500000006</v>
      </c>
      <c r="H416" s="3">
        <f t="shared" si="13"/>
        <v>0.24000000000023647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102783182.81</v>
      </c>
      <c r="D417" s="2">
        <f>'PR-RAS'!E422</f>
        <v>117338504.47999997</v>
      </c>
      <c r="E417" s="2">
        <v>0</v>
      </c>
      <c r="F417" s="2">
        <v>0</v>
      </c>
      <c r="G417" s="3">
        <f t="shared" si="12"/>
        <v>140383439.77631998</v>
      </c>
      <c r="H417" s="3">
        <f t="shared" si="13"/>
        <v>0.66999997198581696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102164185.52999999</v>
      </c>
      <c r="D418" s="2">
        <f>'PR-RAS'!E423</f>
        <v>128399347.37000002</v>
      </c>
      <c r="E418" s="2">
        <v>0</v>
      </c>
      <c r="F418" s="2">
        <v>0</v>
      </c>
      <c r="G418" s="3">
        <f t="shared" si="12"/>
        <v>149687521.07259002</v>
      </c>
      <c r="H418" s="3">
        <f t="shared" si="13"/>
        <v>0.84000003337860107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618997.28000001609</v>
      </c>
      <c r="D419" s="2">
        <f>'PR-RAS'!E424</f>
        <v>0</v>
      </c>
      <c r="E419" s="2">
        <v>0</v>
      </c>
      <c r="F419" s="2">
        <v>0</v>
      </c>
      <c r="G419" s="3">
        <f t="shared" si="12"/>
        <v>258740.86304000672</v>
      </c>
      <c r="H419" s="3">
        <f t="shared" si="13"/>
        <v>0.28000001609325409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11060842.890000045</v>
      </c>
      <c r="E420" s="2">
        <v>0</v>
      </c>
      <c r="F420" s="2">
        <v>0</v>
      </c>
      <c r="G420" s="3">
        <f t="shared" si="12"/>
        <v>9268986.341820037</v>
      </c>
      <c r="H420" s="3">
        <f t="shared" si="13"/>
        <v>0.10999995470046997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699959.70000000019</v>
      </c>
      <c r="D421" s="2">
        <f>'PR-RAS'!E426</f>
        <v>0</v>
      </c>
      <c r="E421" s="2">
        <v>0</v>
      </c>
      <c r="F421" s="2">
        <v>0</v>
      </c>
      <c r="G421" s="3">
        <f t="shared" si="12"/>
        <v>293983.07400000008</v>
      </c>
      <c r="H421" s="3">
        <f t="shared" si="13"/>
        <v>0.29999999981373549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968304.16999999993</v>
      </c>
      <c r="E422" s="2">
        <v>0</v>
      </c>
      <c r="F422" s="2">
        <v>0</v>
      </c>
      <c r="G422" s="3">
        <f t="shared" si="12"/>
        <v>815312.11113999994</v>
      </c>
      <c r="H422" s="3">
        <f t="shared" si="13"/>
        <v>0.16999999992549419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4137501.7600000002</v>
      </c>
      <c r="D423" s="2">
        <f>'PR-RAS'!E428</f>
        <v>11376758.609999999</v>
      </c>
      <c r="E423" s="2">
        <v>0</v>
      </c>
      <c r="F423" s="2">
        <v>0</v>
      </c>
      <c r="G423" s="3">
        <f t="shared" si="12"/>
        <v>11348010.00956</v>
      </c>
      <c r="H423" s="3">
        <f t="shared" si="13"/>
        <v>0.63000000035390258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1412379.35</v>
      </c>
      <c r="D424" s="2">
        <f>'PR-RAS'!E430</f>
        <v>37900.5</v>
      </c>
      <c r="E424" s="2">
        <v>0</v>
      </c>
      <c r="F424" s="2">
        <v>0</v>
      </c>
      <c r="G424" s="3">
        <f t="shared" si="12"/>
        <v>629500.28804999997</v>
      </c>
      <c r="H424" s="3">
        <f t="shared" si="13"/>
        <v>0.85000000009313226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923.53</v>
      </c>
      <c r="D425" s="2">
        <f>'PR-RAS'!E431</f>
        <v>4204</v>
      </c>
      <c r="E425" s="2">
        <v>0</v>
      </c>
      <c r="F425" s="2">
        <v>0</v>
      </c>
      <c r="G425" s="3">
        <f t="shared" si="12"/>
        <v>3956.5687200000002</v>
      </c>
      <c r="H425" s="3">
        <f t="shared" si="13"/>
        <v>0.47000000000002728</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923.53</v>
      </c>
      <c r="D446" s="2">
        <f>'PR-RAS'!E452</f>
        <v>4204</v>
      </c>
      <c r="E446" s="2">
        <v>0</v>
      </c>
      <c r="F446" s="2">
        <v>0</v>
      </c>
      <c r="G446" s="3">
        <f t="shared" si="12"/>
        <v>4152.5308500000001</v>
      </c>
      <c r="H446" s="3">
        <f t="shared" si="13"/>
        <v>0.47000000000002728</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923.53</v>
      </c>
      <c r="D448" s="2">
        <f>'PR-RAS'!E454</f>
        <v>4204</v>
      </c>
      <c r="E448" s="2">
        <v>0</v>
      </c>
      <c r="F448" s="2">
        <v>0</v>
      </c>
      <c r="G448" s="3">
        <f t="shared" si="12"/>
        <v>4171.19391</v>
      </c>
      <c r="H448" s="3">
        <f t="shared" si="13"/>
        <v>0.47000000000002728</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1422.88</v>
      </c>
      <c r="E473" s="2">
        <v>0</v>
      </c>
      <c r="F473" s="2">
        <v>0</v>
      </c>
      <c r="G473" s="3">
        <f t="shared" si="12"/>
        <v>1343.1987200000001</v>
      </c>
      <c r="H473" s="3">
        <f t="shared" si="13"/>
        <v>0.11999999999989086</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1422.88</v>
      </c>
      <c r="E482" s="2">
        <v>0</v>
      </c>
      <c r="F482" s="2">
        <v>0</v>
      </c>
      <c r="G482" s="3">
        <f t="shared" si="12"/>
        <v>1368.8105600000001</v>
      </c>
      <c r="H482" s="3">
        <f t="shared" si="13"/>
        <v>0.11999999999989086</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1422.88</v>
      </c>
      <c r="E483" s="2">
        <v>0</v>
      </c>
      <c r="F483" s="2">
        <v>0</v>
      </c>
      <c r="G483" s="3">
        <f t="shared" si="12"/>
        <v>1371.6563200000001</v>
      </c>
      <c r="H483" s="3">
        <f t="shared" si="13"/>
        <v>0.11999999999989086</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1411455.82</v>
      </c>
      <c r="D485" s="2">
        <f>'PR-RAS'!E491</f>
        <v>32273.62</v>
      </c>
      <c r="E485" s="2">
        <v>0</v>
      </c>
      <c r="F485" s="2">
        <v>0</v>
      </c>
      <c r="G485" s="3">
        <f t="shared" si="12"/>
        <v>714385.48103999998</v>
      </c>
      <c r="H485" s="3">
        <f t="shared" si="13"/>
        <v>0.55999999993582605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1351455.82</v>
      </c>
      <c r="D496" s="2">
        <f>'PR-RAS'!E502</f>
        <v>32273.62</v>
      </c>
      <c r="E496" s="2">
        <v>0</v>
      </c>
      <c r="F496" s="2">
        <v>0</v>
      </c>
      <c r="G496" s="3">
        <f t="shared" si="12"/>
        <v>700921.51470000006</v>
      </c>
      <c r="H496" s="3">
        <f t="shared" si="13"/>
        <v>0.55999999993582605</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1307114.74</v>
      </c>
      <c r="D497" s="2">
        <f>'PR-RAS'!E503</f>
        <v>32273.62</v>
      </c>
      <c r="E497" s="2">
        <v>0</v>
      </c>
      <c r="F497" s="2">
        <v>0</v>
      </c>
      <c r="G497" s="3">
        <f t="shared" si="12"/>
        <v>680344.34207999997</v>
      </c>
      <c r="H497" s="3">
        <f t="shared" si="13"/>
        <v>0.64000000001033186</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44341.08</v>
      </c>
      <c r="D499" s="2">
        <f>'PR-RAS'!E505</f>
        <v>0</v>
      </c>
      <c r="E499" s="2">
        <v>0</v>
      </c>
      <c r="F499" s="2">
        <v>0</v>
      </c>
      <c r="G499" s="3">
        <f t="shared" si="12"/>
        <v>22081.857840000001</v>
      </c>
      <c r="H499" s="3">
        <f t="shared" si="13"/>
        <v>8.000000000174623E-2</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60000</v>
      </c>
      <c r="D508" s="2">
        <f>'PR-RAS'!E514</f>
        <v>0</v>
      </c>
      <c r="E508" s="2">
        <v>0</v>
      </c>
      <c r="F508" s="2">
        <v>0</v>
      </c>
      <c r="G508" s="3">
        <f t="shared" si="12"/>
        <v>30420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60000</v>
      </c>
      <c r="D510" s="2">
        <f>'PR-RAS'!E516</f>
        <v>0</v>
      </c>
      <c r="E510" s="2">
        <v>0</v>
      </c>
      <c r="F510" s="2">
        <v>0</v>
      </c>
      <c r="G510" s="3">
        <f t="shared" si="12"/>
        <v>30540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2516939.75</v>
      </c>
      <c r="D529" s="2">
        <f>'PR-RAS'!E535</f>
        <v>897119</v>
      </c>
      <c r="E529" s="2">
        <v>0</v>
      </c>
      <c r="F529" s="2">
        <v>0</v>
      </c>
      <c r="G529" s="3">
        <f t="shared" ref="G529:G836" si="14">(B529/1000)*(C529*1+D529*2)</f>
        <v>2276301.852</v>
      </c>
      <c r="H529" s="3">
        <f t="shared" ref="H529:H836" si="15">ABS(C529-ROUND(C529,0))+ABS(D529-ROUND(D529,0))</f>
        <v>0.25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2516939.75</v>
      </c>
      <c r="D591" s="2">
        <f>'PR-RAS'!E597</f>
        <v>897119</v>
      </c>
      <c r="E591" s="2">
        <v>0</v>
      </c>
      <c r="F591" s="2">
        <v>0</v>
      </c>
      <c r="G591" s="3">
        <f t="shared" si="14"/>
        <v>2543594.8725000001</v>
      </c>
      <c r="H591" s="3">
        <f t="shared" si="15"/>
        <v>0.25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2060300.96</v>
      </c>
      <c r="D603" s="2">
        <f>'PR-RAS'!E609</f>
        <v>713544.53</v>
      </c>
      <c r="E603" s="2">
        <v>0</v>
      </c>
      <c r="F603" s="2">
        <v>0</v>
      </c>
      <c r="G603" s="3">
        <f t="shared" si="14"/>
        <v>2099408.7920399997</v>
      </c>
      <c r="H603" s="3">
        <f t="shared" si="15"/>
        <v>0.51000000000931323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2060300.96</v>
      </c>
      <c r="D604" s="2">
        <f>'PR-RAS'!E610</f>
        <v>713544.53</v>
      </c>
      <c r="E604" s="2">
        <v>0</v>
      </c>
      <c r="F604" s="2">
        <v>0</v>
      </c>
      <c r="G604" s="3">
        <f t="shared" si="14"/>
        <v>2102896.18206</v>
      </c>
      <c r="H604" s="3">
        <f t="shared" si="15"/>
        <v>0.51000000000931323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3936.66</v>
      </c>
      <c r="D610" s="2">
        <f>'PR-RAS'!E616</f>
        <v>5288.59</v>
      </c>
      <c r="E610" s="2">
        <v>0</v>
      </c>
      <c r="F610" s="2">
        <v>0</v>
      </c>
      <c r="G610" s="3">
        <f t="shared" si="14"/>
        <v>8838.9285600000003</v>
      </c>
      <c r="H610" s="3">
        <f t="shared" si="15"/>
        <v>0.75</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3936.66</v>
      </c>
      <c r="D611" s="2">
        <f>'PR-RAS'!E617</f>
        <v>5288.59</v>
      </c>
      <c r="E611" s="2">
        <v>0</v>
      </c>
      <c r="F611" s="2">
        <v>0</v>
      </c>
      <c r="G611" s="3">
        <f t="shared" si="14"/>
        <v>8853.4423999999999</v>
      </c>
      <c r="H611" s="3">
        <f t="shared" si="15"/>
        <v>0.75</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452702.13</v>
      </c>
      <c r="D615" s="2">
        <f>'PR-RAS'!E621</f>
        <v>178285.88</v>
      </c>
      <c r="E615" s="2">
        <v>0</v>
      </c>
      <c r="F615" s="2">
        <v>0</v>
      </c>
      <c r="G615" s="3">
        <f t="shared" si="14"/>
        <v>496894.16846000002</v>
      </c>
      <c r="H615" s="3">
        <f t="shared" si="15"/>
        <v>0.25</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277660.15999999997</v>
      </c>
      <c r="D616" s="2">
        <f>'PR-RAS'!E622</f>
        <v>178285.88</v>
      </c>
      <c r="E616" s="2">
        <v>0</v>
      </c>
      <c r="F616" s="2">
        <v>0</v>
      </c>
      <c r="G616" s="3">
        <f t="shared" si="14"/>
        <v>390052.63079999993</v>
      </c>
      <c r="H616" s="3">
        <f t="shared" si="15"/>
        <v>0.27999999996973202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175041.97</v>
      </c>
      <c r="D617" s="2">
        <f>'PR-RAS'!E623</f>
        <v>0</v>
      </c>
      <c r="E617" s="2">
        <v>0</v>
      </c>
      <c r="F617" s="2">
        <v>0</v>
      </c>
      <c r="G617" s="3">
        <f t="shared" si="14"/>
        <v>107825.85352</v>
      </c>
      <c r="H617" s="3">
        <f t="shared" si="15"/>
        <v>2.9999999998835847E-2</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1104560.3999999999</v>
      </c>
      <c r="D634" s="2">
        <f>'PR-RAS'!E640</f>
        <v>859218.5</v>
      </c>
      <c r="E634" s="2">
        <v>0</v>
      </c>
      <c r="F634" s="2">
        <v>0</v>
      </c>
      <c r="G634" s="3">
        <f t="shared" si="14"/>
        <v>1786957.3541999999</v>
      </c>
      <c r="H634" s="3">
        <f t="shared" si="15"/>
        <v>0.89999999990686774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367212.07</v>
      </c>
      <c r="D635" s="2">
        <f>'PR-RAS'!E641</f>
        <v>594546.21</v>
      </c>
      <c r="E635" s="2">
        <v>0</v>
      </c>
      <c r="F635" s="2">
        <v>0</v>
      </c>
      <c r="G635" s="3">
        <f t="shared" si="14"/>
        <v>986697.04665999999</v>
      </c>
      <c r="H635" s="3">
        <f t="shared" si="15"/>
        <v>0.27999999996973202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104195562.16</v>
      </c>
      <c r="D637" s="2">
        <f>'PR-RAS'!E643</f>
        <v>117376404.97999997</v>
      </c>
      <c r="E637" s="2">
        <v>0</v>
      </c>
      <c r="F637" s="2">
        <v>0</v>
      </c>
      <c r="G637" s="3">
        <f t="shared" si="14"/>
        <v>215571164.66831997</v>
      </c>
      <c r="H637" s="3">
        <f t="shared" si="15"/>
        <v>0.18000002205371857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104681125.27999999</v>
      </c>
      <c r="D638" s="2">
        <f>'PR-RAS'!E644</f>
        <v>129296466.37000002</v>
      </c>
      <c r="E638" s="2">
        <v>0</v>
      </c>
      <c r="F638" s="2">
        <v>0</v>
      </c>
      <c r="G638" s="3">
        <f t="shared" si="14"/>
        <v>231405574.95874003</v>
      </c>
      <c r="H638" s="3">
        <f t="shared" si="15"/>
        <v>0.65000000596046448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485563.11999998987</v>
      </c>
      <c r="D640" s="2">
        <f>'PR-RAS'!E646</f>
        <v>11920061.390000045</v>
      </c>
      <c r="E640" s="2">
        <v>0</v>
      </c>
      <c r="F640" s="2">
        <v>0</v>
      </c>
      <c r="G640" s="3">
        <f t="shared" si="14"/>
        <v>15544113.290100051</v>
      </c>
      <c r="H640" s="3">
        <f t="shared" si="15"/>
        <v>0.51000003516674042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1067171.7700000003</v>
      </c>
      <c r="D641" s="2">
        <f>'PR-RAS'!E647</f>
        <v>0</v>
      </c>
      <c r="E641" s="2">
        <v>0</v>
      </c>
      <c r="F641" s="2">
        <v>0</v>
      </c>
      <c r="G641" s="3">
        <f t="shared" si="14"/>
        <v>682989.93280000018</v>
      </c>
      <c r="H641" s="3">
        <f t="shared" si="15"/>
        <v>0.2299999997485429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373757.95999999996</v>
      </c>
      <c r="E642" s="2">
        <v>0</v>
      </c>
      <c r="F642" s="2">
        <v>0</v>
      </c>
      <c r="G642" s="3">
        <f t="shared" si="14"/>
        <v>479157.70471999998</v>
      </c>
      <c r="H642" s="3">
        <f t="shared" si="15"/>
        <v>4.0000000037252903E-2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581608.65000001038</v>
      </c>
      <c r="D643" s="2">
        <f>'PR-RAS'!E649</f>
        <v>0</v>
      </c>
      <c r="E643" s="2">
        <v>0</v>
      </c>
      <c r="F643" s="2">
        <v>0</v>
      </c>
      <c r="G643" s="3">
        <f t="shared" si="14"/>
        <v>373392.75330000668</v>
      </c>
      <c r="H643" s="3">
        <f t="shared" si="15"/>
        <v>0.34999998961575329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12293819.350000046</v>
      </c>
      <c r="E644" s="2">
        <v>0</v>
      </c>
      <c r="F644" s="2">
        <v>0</v>
      </c>
      <c r="G644" s="3">
        <f t="shared" si="14"/>
        <v>15809851.68410006</v>
      </c>
      <c r="H644" s="3">
        <f t="shared" si="15"/>
        <v>0.3500000461935997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3731371.98</v>
      </c>
      <c r="D645" s="2">
        <f>'PR-RAS'!E651</f>
        <v>6051.08</v>
      </c>
      <c r="E645" s="2">
        <v>0</v>
      </c>
      <c r="F645" s="2">
        <v>0</v>
      </c>
      <c r="G645" s="3">
        <f t="shared" si="14"/>
        <v>2410797.3461600002</v>
      </c>
      <c r="H645" s="3">
        <f t="shared" si="15"/>
        <v>0.10000000001855369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6255649.7599999998</v>
      </c>
      <c r="D646" s="2">
        <f>'PR-RAS'!E653</f>
        <v>8604590.2699999996</v>
      </c>
      <c r="E646" s="2">
        <v>0</v>
      </c>
      <c r="F646" s="2">
        <v>0</v>
      </c>
      <c r="G646" s="3">
        <f t="shared" si="14"/>
        <v>15134815.543499999</v>
      </c>
      <c r="H646" s="3">
        <f t="shared" si="15"/>
        <v>0.50999999977648258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90110857.439999998</v>
      </c>
      <c r="D647" s="2">
        <f>'PR-RAS'!E654</f>
        <v>95884517.870000005</v>
      </c>
      <c r="E647" s="2">
        <v>0</v>
      </c>
      <c r="F647" s="2">
        <v>0</v>
      </c>
      <c r="G647" s="3">
        <f t="shared" si="14"/>
        <v>182094410.99428001</v>
      </c>
      <c r="H647" s="3">
        <f t="shared" si="15"/>
        <v>0.56999999284744263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87407970.439999998</v>
      </c>
      <c r="D648" s="2">
        <f>'PR-RAS'!E655</f>
        <v>97238151.549999997</v>
      </c>
      <c r="E648" s="2">
        <v>0</v>
      </c>
      <c r="F648" s="2">
        <v>0</v>
      </c>
      <c r="G648" s="3">
        <f t="shared" si="14"/>
        <v>182379124.98037997</v>
      </c>
      <c r="H648" s="3">
        <f t="shared" si="15"/>
        <v>0.89000000059604645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8958536.7600000054</v>
      </c>
      <c r="D649" s="2">
        <f>'PR-RAS'!E656</f>
        <v>7250956.5900000036</v>
      </c>
      <c r="E649" s="2">
        <v>0</v>
      </c>
      <c r="F649" s="2">
        <v>0</v>
      </c>
      <c r="G649" s="3">
        <f t="shared" si="14"/>
        <v>15202371.561120009</v>
      </c>
      <c r="H649" s="3">
        <f t="shared" si="15"/>
        <v>0.64999999105930328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144</v>
      </c>
      <c r="D650" s="2">
        <f>'PR-RAS'!E657</f>
        <v>146</v>
      </c>
      <c r="E650" s="2">
        <v>0</v>
      </c>
      <c r="F650" s="2">
        <v>0</v>
      </c>
      <c r="G650" s="3">
        <f t="shared" si="14"/>
        <v>282.964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2559</v>
      </c>
      <c r="D651" s="2">
        <f>'PR-RAS'!E658</f>
        <v>2606</v>
      </c>
      <c r="E651" s="2">
        <v>0</v>
      </c>
      <c r="F651" s="2">
        <v>0</v>
      </c>
      <c r="G651" s="3">
        <f t="shared" si="14"/>
        <v>5051.1500000000005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133</v>
      </c>
      <c r="D652" s="2">
        <f>'PR-RAS'!E659</f>
        <v>130</v>
      </c>
      <c r="E652" s="2">
        <v>0</v>
      </c>
      <c r="F652" s="2">
        <v>0</v>
      </c>
      <c r="G652" s="3">
        <f t="shared" si="14"/>
        <v>255.84300000000002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2266</v>
      </c>
      <c r="D653" s="2">
        <f>'PR-RAS'!E660</f>
        <v>2371</v>
      </c>
      <c r="E653" s="2">
        <v>0</v>
      </c>
      <c r="F653" s="2">
        <v>0</v>
      </c>
      <c r="G653" s="3">
        <f t="shared" si="14"/>
        <v>4569.2160000000003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1767144.38</v>
      </c>
      <c r="D654" s="2">
        <f>'PR-RAS'!E661</f>
        <v>2057918.14</v>
      </c>
      <c r="E654" s="2">
        <v>0</v>
      </c>
      <c r="F654" s="2">
        <v>0</v>
      </c>
      <c r="G654" s="3">
        <f t="shared" si="14"/>
        <v>3841586.3709800001</v>
      </c>
      <c r="H654" s="3">
        <f t="shared" si="15"/>
        <v>0.51999999978579581</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91066.18</v>
      </c>
      <c r="E656" s="2">
        <v>0</v>
      </c>
      <c r="F656" s="2">
        <v>0</v>
      </c>
      <c r="G656" s="3">
        <f t="shared" ref="G656:G657" si="16">(B656/1000)*(C656*1+D656*2)</f>
        <v>119296.6958</v>
      </c>
      <c r="H656" s="3">
        <f t="shared" ref="H656:H657" si="17">ABS(C656-ROUND(C656,0))+ABS(D656-ROUND(D656,0))</f>
        <v>0.17999999999301508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663170.84</v>
      </c>
      <c r="D658" s="2">
        <f>'PR-RAS'!E665</f>
        <v>713640.25</v>
      </c>
      <c r="E658" s="2">
        <v>0</v>
      </c>
      <c r="F658" s="2">
        <v>0</v>
      </c>
      <c r="G658" s="3">
        <f t="shared" si="14"/>
        <v>1373426.5303799999</v>
      </c>
      <c r="H658" s="3">
        <f t="shared" si="15"/>
        <v>0.41000000003259629</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54.19</v>
      </c>
      <c r="E659" s="2">
        <v>0</v>
      </c>
      <c r="F659" s="2">
        <v>0</v>
      </c>
      <c r="G659" s="3">
        <f>(B659/1000)*(C659*1+D659*2)</f>
        <v>71.314040000000006</v>
      </c>
      <c r="H659" s="3">
        <f>ABS(C659-ROUND(C659,0))+ABS(D659-ROUND(D659,0))</f>
        <v>0.18999999999999773</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5855787.2199999997</v>
      </c>
      <c r="D662" s="2">
        <f>'PR-RAS'!E669</f>
        <v>4020086.07</v>
      </c>
      <c r="E662" s="2">
        <v>0</v>
      </c>
      <c r="F662" s="2">
        <v>0</v>
      </c>
      <c r="G662" s="3">
        <f t="shared" si="14"/>
        <v>9185229.1369599998</v>
      </c>
      <c r="H662" s="3">
        <f t="shared" si="15"/>
        <v>0.28999999957159162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2166.66</v>
      </c>
      <c r="E665" s="2">
        <v>0</v>
      </c>
      <c r="F665" s="2">
        <v>0</v>
      </c>
      <c r="G665" s="3">
        <f t="shared" si="14"/>
        <v>2877.3244799999998</v>
      </c>
      <c r="H665" s="3">
        <f t="shared" si="15"/>
        <v>0.34000000000014552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631837.18999999994</v>
      </c>
      <c r="D666" s="2">
        <f>'PR-RAS'!E673</f>
        <v>925296.53</v>
      </c>
      <c r="E666" s="2">
        <v>0</v>
      </c>
      <c r="F666" s="2">
        <v>0</v>
      </c>
      <c r="G666" s="3">
        <f t="shared" si="14"/>
        <v>1650816.1162500002</v>
      </c>
      <c r="H666" s="3">
        <f t="shared" si="15"/>
        <v>0.65999999991618097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335044.69</v>
      </c>
      <c r="D670" s="2">
        <f>'PR-RAS'!E677</f>
        <v>109291.17</v>
      </c>
      <c r="E670" s="2">
        <v>0</v>
      </c>
      <c r="F670" s="2">
        <v>0</v>
      </c>
      <c r="G670" s="3">
        <f t="shared" si="14"/>
        <v>370376.48307000002</v>
      </c>
      <c r="H670" s="3">
        <f t="shared" si="15"/>
        <v>0.47999999999592546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20400</v>
      </c>
      <c r="D671" s="2">
        <f>'PR-RAS'!E678</f>
        <v>58830.26</v>
      </c>
      <c r="E671" s="2">
        <v>0</v>
      </c>
      <c r="F671" s="2">
        <v>0</v>
      </c>
      <c r="G671" s="3">
        <f t="shared" si="14"/>
        <v>92500.548400000014</v>
      </c>
      <c r="H671" s="3">
        <f t="shared" si="15"/>
        <v>0.26000000000203727</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155438.60999999999</v>
      </c>
      <c r="D674" s="2">
        <f>'PR-RAS'!E681</f>
        <v>88050.5</v>
      </c>
      <c r="E674" s="2">
        <v>0</v>
      </c>
      <c r="F674" s="2">
        <v>0</v>
      </c>
      <c r="G674" s="3">
        <f t="shared" si="14"/>
        <v>223126.15753</v>
      </c>
      <c r="H674" s="3">
        <f t="shared" si="15"/>
        <v>0.89000000001396984</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42140098.149999999</v>
      </c>
      <c r="D676" s="2">
        <f>'PR-RAS'!E683</f>
        <v>47118415.909999996</v>
      </c>
      <c r="E676" s="2">
        <v>0</v>
      </c>
      <c r="F676" s="2">
        <v>0</v>
      </c>
      <c r="G676" s="3">
        <f t="shared" si="14"/>
        <v>92054427.729750007</v>
      </c>
      <c r="H676" s="3">
        <f t="shared" si="15"/>
        <v>0.24000000208616257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432065.18</v>
      </c>
      <c r="D677" s="2">
        <f>'PR-RAS'!E684</f>
        <v>512560.04</v>
      </c>
      <c r="E677" s="2">
        <v>0</v>
      </c>
      <c r="F677" s="2">
        <v>0</v>
      </c>
      <c r="G677" s="3">
        <f t="shared" si="14"/>
        <v>985057.23576000007</v>
      </c>
      <c r="H677" s="3">
        <f t="shared" si="15"/>
        <v>0.21999999997206032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229617.6</v>
      </c>
      <c r="D678" s="2">
        <f>'PR-RAS'!E685</f>
        <v>264955.90000000002</v>
      </c>
      <c r="E678" s="2">
        <v>0</v>
      </c>
      <c r="F678" s="2">
        <v>0</v>
      </c>
      <c r="G678" s="3">
        <f t="shared" si="14"/>
        <v>514201.40380000003</v>
      </c>
      <c r="H678" s="3">
        <f t="shared" si="15"/>
        <v>0.49999999997089617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5649.1</v>
      </c>
      <c r="D679" s="2">
        <f>'PR-RAS'!E686</f>
        <v>7148.82</v>
      </c>
      <c r="E679" s="2">
        <v>0</v>
      </c>
      <c r="F679" s="2">
        <v>0</v>
      </c>
      <c r="G679" s="3">
        <f t="shared" si="14"/>
        <v>13523.889719999999</v>
      </c>
      <c r="H679" s="3">
        <f t="shared" si="15"/>
        <v>0.28000000000065484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2238772.9900000002</v>
      </c>
      <c r="D695" s="2">
        <f>'PR-RAS'!E702</f>
        <v>1529209.09</v>
      </c>
      <c r="E695" s="2">
        <v>0</v>
      </c>
      <c r="F695" s="2">
        <v>0</v>
      </c>
      <c r="G695" s="3">
        <f t="shared" si="14"/>
        <v>3676250.6719799996</v>
      </c>
      <c r="H695" s="3">
        <f t="shared" si="15"/>
        <v>9.9999999860301614E-2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85666.31</v>
      </c>
      <c r="D697" s="2">
        <f>'PR-RAS'!E704</f>
        <v>0</v>
      </c>
      <c r="E697" s="2">
        <v>0</v>
      </c>
      <c r="F697" s="2">
        <v>0</v>
      </c>
      <c r="G697" s="3">
        <f t="shared" si="14"/>
        <v>59623.751759999992</v>
      </c>
      <c r="H697" s="3">
        <f t="shared" si="15"/>
        <v>0.30999999999767169</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70249.17</v>
      </c>
      <c r="D698" s="2">
        <f>'PR-RAS'!E705</f>
        <v>0</v>
      </c>
      <c r="E698" s="2">
        <v>0</v>
      </c>
      <c r="F698" s="2">
        <v>0</v>
      </c>
      <c r="G698" s="3">
        <f t="shared" si="14"/>
        <v>48963.671489999993</v>
      </c>
      <c r="H698" s="3">
        <f t="shared" si="15"/>
        <v>0.16999999999825377</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538434.18999999994</v>
      </c>
      <c r="D699" s="2">
        <f>'PR-RAS'!E706</f>
        <v>5179747.88</v>
      </c>
      <c r="E699" s="2">
        <v>0</v>
      </c>
      <c r="F699" s="2">
        <v>0</v>
      </c>
      <c r="G699" s="3">
        <f t="shared" si="14"/>
        <v>7606755.1050999993</v>
      </c>
      <c r="H699" s="3">
        <f t="shared" si="15"/>
        <v>0.31000000005587935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1453.68</v>
      </c>
      <c r="D704" s="2">
        <f>'PR-RAS'!E711</f>
        <v>130462.32</v>
      </c>
      <c r="E704" s="2">
        <v>0</v>
      </c>
      <c r="F704" s="2">
        <v>0</v>
      </c>
      <c r="G704" s="3">
        <f t="shared" ref="G704:G707" si="20">(B704/1000)*(C704*1+D704*2)</f>
        <v>184451.95895999999</v>
      </c>
      <c r="H704" s="3">
        <f t="shared" ref="H704:H707" si="21">ABS(C704-ROUND(C704,0))+ABS(D704-ROUND(D704,0))</f>
        <v>0.64000000000692125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2618480.98</v>
      </c>
      <c r="D717" s="2">
        <f>'PR-RAS'!E724</f>
        <v>2777506.03</v>
      </c>
      <c r="E717" s="2">
        <v>0</v>
      </c>
      <c r="F717" s="2">
        <v>0</v>
      </c>
      <c r="G717" s="3">
        <f t="shared" si="14"/>
        <v>5852221.0166399991</v>
      </c>
      <c r="H717" s="3">
        <f t="shared" si="15"/>
        <v>4.9999999813735485E-2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24575.81</v>
      </c>
      <c r="D719" s="2">
        <f>'PR-RAS'!E726</f>
        <v>62195.53</v>
      </c>
      <c r="E719" s="2">
        <v>0</v>
      </c>
      <c r="F719" s="2">
        <v>0</v>
      </c>
      <c r="G719" s="3">
        <f t="shared" si="14"/>
        <v>106958.21265999999</v>
      </c>
      <c r="H719" s="3">
        <f t="shared" si="15"/>
        <v>0.65999999999985448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117251.23</v>
      </c>
      <c r="D725" s="2">
        <f>'PR-RAS'!E732</f>
        <v>183952.94</v>
      </c>
      <c r="E725" s="2">
        <v>0</v>
      </c>
      <c r="F725" s="2">
        <v>0</v>
      </c>
      <c r="G725" s="3">
        <f t="shared" si="14"/>
        <v>351253.74763999996</v>
      </c>
      <c r="H725" s="3">
        <f t="shared" si="15"/>
        <v>0.28999999999359716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86720.16</v>
      </c>
      <c r="D726" s="2">
        <f>'PR-RAS'!E733</f>
        <v>107536.7</v>
      </c>
      <c r="E726" s="2">
        <v>0</v>
      </c>
      <c r="F726" s="2">
        <v>0</v>
      </c>
      <c r="G726" s="3">
        <f t="shared" si="14"/>
        <v>218800.33100000001</v>
      </c>
      <c r="H726" s="3">
        <f t="shared" si="15"/>
        <v>0.46000000000640284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1759339.18</v>
      </c>
      <c r="D727" s="2">
        <f>'PR-RAS'!E734</f>
        <v>1810471.14</v>
      </c>
      <c r="E727" s="2">
        <v>0</v>
      </c>
      <c r="F727" s="2">
        <v>0</v>
      </c>
      <c r="G727" s="3">
        <f t="shared" si="14"/>
        <v>3906084.33996</v>
      </c>
      <c r="H727" s="3">
        <f t="shared" si="15"/>
        <v>0.31999999983236194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94274.52</v>
      </c>
      <c r="D729" s="2">
        <f>'PR-RAS'!E736</f>
        <v>127046.34</v>
      </c>
      <c r="E729" s="2">
        <v>0</v>
      </c>
      <c r="F729" s="2">
        <v>0</v>
      </c>
      <c r="G729" s="3">
        <f t="shared" si="14"/>
        <v>253611.3216</v>
      </c>
      <c r="H729" s="3">
        <f t="shared" si="15"/>
        <v>0.819999999992433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21766.76</v>
      </c>
      <c r="D730" s="2">
        <f>'PR-RAS'!E737</f>
        <v>25152.82</v>
      </c>
      <c r="E730" s="2">
        <v>0</v>
      </c>
      <c r="F730" s="2">
        <v>0</v>
      </c>
      <c r="G730" s="3">
        <f t="shared" si="14"/>
        <v>52540.779599999994</v>
      </c>
      <c r="H730" s="3">
        <f t="shared" si="15"/>
        <v>0.42000000000189175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313149.46999999997</v>
      </c>
      <c r="D731" s="2">
        <f>'PR-RAS'!E738</f>
        <v>390152.1</v>
      </c>
      <c r="E731" s="2">
        <v>0</v>
      </c>
      <c r="F731" s="2">
        <v>0</v>
      </c>
      <c r="G731" s="3">
        <f t="shared" si="14"/>
        <v>798221.17909999995</v>
      </c>
      <c r="H731" s="3">
        <f t="shared" si="15"/>
        <v>0.56999999994877726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28212</v>
      </c>
      <c r="D732" s="2">
        <f>'PR-RAS'!E739</f>
        <v>10783.93</v>
      </c>
      <c r="E732" s="2">
        <v>0</v>
      </c>
      <c r="F732" s="2">
        <v>0</v>
      </c>
      <c r="G732" s="3">
        <f t="shared" si="14"/>
        <v>36389.077660000003</v>
      </c>
      <c r="H732" s="3">
        <f t="shared" si="15"/>
        <v>6.9999999999708962E-2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855.91</v>
      </c>
      <c r="D733" s="2">
        <f>'PR-RAS'!E740</f>
        <v>779.78</v>
      </c>
      <c r="E733" s="2">
        <v>0</v>
      </c>
      <c r="F733" s="2">
        <v>0</v>
      </c>
      <c r="G733" s="3">
        <f t="shared" si="14"/>
        <v>1768.1240399999999</v>
      </c>
      <c r="H733" s="3">
        <f t="shared" si="15"/>
        <v>0.31000000000005912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94166.92</v>
      </c>
      <c r="D734" s="2">
        <f>'PR-RAS'!E741</f>
        <v>248594.29</v>
      </c>
      <c r="E734" s="2">
        <v>0</v>
      </c>
      <c r="F734" s="2">
        <v>0</v>
      </c>
      <c r="G734" s="3">
        <f t="shared" si="14"/>
        <v>433463.58149999997</v>
      </c>
      <c r="H734" s="3">
        <f t="shared" si="15"/>
        <v>0.3700000000098953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26780.66</v>
      </c>
      <c r="D735" s="2">
        <f>'PR-RAS'!E742</f>
        <v>19673.27</v>
      </c>
      <c r="E735" s="2">
        <v>0</v>
      </c>
      <c r="F735" s="2">
        <v>0</v>
      </c>
      <c r="G735" s="3">
        <f t="shared" si="14"/>
        <v>48537.364799999996</v>
      </c>
      <c r="H735" s="3">
        <f t="shared" si="15"/>
        <v>0.61000000000058208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460</v>
      </c>
      <c r="D736" s="2">
        <f>'PR-RAS'!E743</f>
        <v>1250</v>
      </c>
      <c r="E736" s="2">
        <v>0</v>
      </c>
      <c r="F736" s="2">
        <v>0</v>
      </c>
      <c r="G736" s="3">
        <f t="shared" ref="G736:G737" si="28">(B736/1000)*(C736*1+D736*2)</f>
        <v>2175.6</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41380.75</v>
      </c>
      <c r="D737" s="2">
        <f>'PR-RAS'!E744</f>
        <v>75312.72</v>
      </c>
      <c r="E737" s="2">
        <v>0</v>
      </c>
      <c r="F737" s="2">
        <v>0</v>
      </c>
      <c r="G737" s="3">
        <f t="shared" si="28"/>
        <v>141316.55583999999</v>
      </c>
      <c r="H737" s="3">
        <f t="shared" si="29"/>
        <v>0.52999999999883585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170276.25</v>
      </c>
      <c r="D753" s="2">
        <f>'PR-RAS'!E760</f>
        <v>131978.04999999999</v>
      </c>
      <c r="E753" s="2">
        <v>0</v>
      </c>
      <c r="F753" s="2">
        <v>0</v>
      </c>
      <c r="G753" s="3">
        <f t="shared" si="14"/>
        <v>326542.72719999996</v>
      </c>
      <c r="H753" s="3">
        <f t="shared" si="15"/>
        <v>0.29999999998835847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1230.27</v>
      </c>
      <c r="D755" s="2">
        <f>'PR-RAS'!E762</f>
        <v>1798.09</v>
      </c>
      <c r="E755" s="2">
        <v>0</v>
      </c>
      <c r="F755" s="2">
        <v>0</v>
      </c>
      <c r="G755" s="3">
        <f t="shared" si="14"/>
        <v>3639.1432999999997</v>
      </c>
      <c r="H755" s="3">
        <f t="shared" si="15"/>
        <v>0.35999999999989996</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809.43</v>
      </c>
      <c r="D759" s="2">
        <f>'PR-RAS'!E766</f>
        <v>1687.82</v>
      </c>
      <c r="E759" s="2">
        <v>0</v>
      </c>
      <c r="F759" s="2">
        <v>0</v>
      </c>
      <c r="G759" s="3">
        <f t="shared" si="14"/>
        <v>3172.2830599999998</v>
      </c>
      <c r="H759" s="3">
        <f t="shared" si="15"/>
        <v>0.61000000000001364</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386559.91</v>
      </c>
      <c r="D770" s="2">
        <f>'PR-RAS'!E777</f>
        <v>428997.37</v>
      </c>
      <c r="E770" s="2">
        <v>0</v>
      </c>
      <c r="F770" s="2">
        <v>0</v>
      </c>
      <c r="G770" s="3">
        <f t="shared" si="14"/>
        <v>957062.52584999998</v>
      </c>
      <c r="H770" s="3">
        <f t="shared" si="15"/>
        <v>0.46000000002095476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104549.38</v>
      </c>
      <c r="D771" s="2">
        <f>'PR-RAS'!E778</f>
        <v>121743.45</v>
      </c>
      <c r="E771" s="2">
        <v>0</v>
      </c>
      <c r="F771" s="2">
        <v>0</v>
      </c>
      <c r="G771" s="3">
        <f t="shared" si="14"/>
        <v>267987.93560000003</v>
      </c>
      <c r="H771" s="3">
        <f t="shared" si="15"/>
        <v>0.83000000000174623</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30162.5</v>
      </c>
      <c r="E772" s="2">
        <v>0</v>
      </c>
      <c r="F772" s="2">
        <v>0</v>
      </c>
      <c r="G772" s="3">
        <f t="shared" si="14"/>
        <v>46510.575000000004</v>
      </c>
      <c r="H772" s="3">
        <f t="shared" si="15"/>
        <v>0.5</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20654.009999999998</v>
      </c>
      <c r="E774" s="2">
        <v>0</v>
      </c>
      <c r="F774" s="2">
        <v>0</v>
      </c>
      <c r="G774" s="3">
        <f t="shared" si="14"/>
        <v>31931.099459999998</v>
      </c>
      <c r="H774" s="3">
        <f t="shared" si="15"/>
        <v>9.9999999983992893E-3</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9500</v>
      </c>
      <c r="E775" s="2">
        <v>0</v>
      </c>
      <c r="F775" s="2">
        <v>0</v>
      </c>
      <c r="G775" s="3">
        <f t="shared" si="14"/>
        <v>14706</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101078.28</v>
      </c>
      <c r="D776" s="2">
        <f>'PR-RAS'!E783</f>
        <v>38240.18</v>
      </c>
      <c r="E776" s="2">
        <v>0</v>
      </c>
      <c r="F776" s="2">
        <v>0</v>
      </c>
      <c r="G776" s="3">
        <f t="shared" si="14"/>
        <v>137607.94600000003</v>
      </c>
      <c r="H776" s="3">
        <f t="shared" si="15"/>
        <v>0.45999999999912689</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32437.62</v>
      </c>
      <c r="D811" s="2">
        <f>'PR-RAS'!E818</f>
        <v>0</v>
      </c>
      <c r="E811" s="2">
        <v>0</v>
      </c>
      <c r="F811" s="2">
        <v>0</v>
      </c>
      <c r="G811" s="3">
        <f t="shared" si="14"/>
        <v>26274.4722</v>
      </c>
      <c r="H811" s="3">
        <f t="shared" si="15"/>
        <v>0.38000000000101863</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276323.88</v>
      </c>
      <c r="D836" s="2">
        <f>'PR-RAS'!E843</f>
        <v>465531.65</v>
      </c>
      <c r="E836" s="2">
        <v>0</v>
      </c>
      <c r="F836" s="2">
        <v>0</v>
      </c>
      <c r="G836" s="3">
        <f t="shared" si="14"/>
        <v>1008168.2953000001</v>
      </c>
      <c r="H836" s="3">
        <f t="shared" si="15"/>
        <v>0.46999999997206032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147681.60999999999</v>
      </c>
      <c r="D839" s="2">
        <f>'PR-RAS'!E846</f>
        <v>121168.04</v>
      </c>
      <c r="E839" s="2">
        <v>0</v>
      </c>
      <c r="F839" s="2">
        <v>0</v>
      </c>
      <c r="G839" s="3">
        <f t="shared" si="34"/>
        <v>326834.82421999995</v>
      </c>
      <c r="H839" s="3">
        <f t="shared" si="35"/>
        <v>0.430000000007567</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125154.96</v>
      </c>
      <c r="D841" s="2">
        <f>'PR-RAS'!E848</f>
        <v>158305.12</v>
      </c>
      <c r="E841" s="2">
        <v>0</v>
      </c>
      <c r="F841" s="2">
        <v>0</v>
      </c>
      <c r="G841" s="3">
        <f t="shared" si="34"/>
        <v>371082.76799999998</v>
      </c>
      <c r="H841" s="3">
        <f t="shared" si="35"/>
        <v>0.15999999998894054</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248301.18</v>
      </c>
      <c r="D843" s="2">
        <f>'PR-RAS'!E850</f>
        <v>700112.32</v>
      </c>
      <c r="E843" s="2">
        <v>0</v>
      </c>
      <c r="F843" s="2">
        <v>0</v>
      </c>
      <c r="G843" s="3">
        <f t="shared" si="34"/>
        <v>1388058.7404399998</v>
      </c>
      <c r="H843" s="3">
        <f t="shared" si="35"/>
        <v>0.49999999994179234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3511776.59</v>
      </c>
      <c r="D844" s="2">
        <f>'PR-RAS'!E851</f>
        <v>2677261.4500000002</v>
      </c>
      <c r="E844" s="2">
        <v>0</v>
      </c>
      <c r="F844" s="2">
        <v>0</v>
      </c>
      <c r="G844" s="3">
        <f t="shared" si="34"/>
        <v>7474290.4700699998</v>
      </c>
      <c r="H844" s="3">
        <f t="shared" si="35"/>
        <v>0.86000000033527613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170310.39</v>
      </c>
      <c r="D848" s="2">
        <f>'PR-RAS'!E855</f>
        <v>180441.96</v>
      </c>
      <c r="E848" s="2">
        <v>0</v>
      </c>
      <c r="F848" s="2">
        <v>0</v>
      </c>
      <c r="G848" s="3">
        <f t="shared" si="34"/>
        <v>449921.58057000005</v>
      </c>
      <c r="H848" s="3">
        <f t="shared" si="35"/>
        <v>0.43000000002211891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10500</v>
      </c>
      <c r="D849" s="2">
        <f>'PR-RAS'!E856</f>
        <v>11986.33</v>
      </c>
      <c r="E849" s="2">
        <v>0</v>
      </c>
      <c r="F849" s="2">
        <v>0</v>
      </c>
      <c r="G849" s="3">
        <f t="shared" si="34"/>
        <v>29232.815680000003</v>
      </c>
      <c r="H849" s="3">
        <f t="shared" si="35"/>
        <v>0.32999999999992724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320000</v>
      </c>
      <c r="D850" s="2">
        <f>'PR-RAS'!E857</f>
        <v>0</v>
      </c>
      <c r="E850" s="2">
        <v>0</v>
      </c>
      <c r="F850" s="2">
        <v>0</v>
      </c>
      <c r="G850" s="3">
        <f t="shared" si="34"/>
        <v>271680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923.53</v>
      </c>
      <c r="D878" s="2">
        <f>'PR-RAS'!E885</f>
        <v>4204</v>
      </c>
      <c r="E878" s="2">
        <v>0</v>
      </c>
      <c r="F878" s="2">
        <v>0</v>
      </c>
      <c r="G878" s="3">
        <f t="shared" si="34"/>
        <v>8183.7518100000007</v>
      </c>
      <c r="H878" s="3">
        <f t="shared" si="35"/>
        <v>0.47000000000002728</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1171859.3799999999</v>
      </c>
      <c r="D906" s="2">
        <f>'PR-RAS'!E913</f>
        <v>0</v>
      </c>
      <c r="E906" s="2">
        <v>0</v>
      </c>
      <c r="F906" s="2">
        <v>0</v>
      </c>
      <c r="G906" s="3">
        <f t="shared" si="34"/>
        <v>1060532.7389</v>
      </c>
      <c r="H906" s="3">
        <f t="shared" si="35"/>
        <v>0.37999999988824129</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115729.99</v>
      </c>
      <c r="D907" s="2">
        <f>'PR-RAS'!E914</f>
        <v>32273.62</v>
      </c>
      <c r="E907" s="2">
        <v>0</v>
      </c>
      <c r="F907" s="2">
        <v>0</v>
      </c>
      <c r="G907" s="3">
        <f t="shared" si="34"/>
        <v>163331.17038000003</v>
      </c>
      <c r="H907" s="3">
        <f t="shared" si="35"/>
        <v>0.38999999999577994</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44341.08</v>
      </c>
      <c r="D910" s="2">
        <f>'PR-RAS'!E917</f>
        <v>0</v>
      </c>
      <c r="E910" s="2">
        <v>0</v>
      </c>
      <c r="F910" s="2">
        <v>0</v>
      </c>
      <c r="G910" s="3">
        <f t="shared" si="34"/>
        <v>40306.041720000001</v>
      </c>
      <c r="H910" s="3">
        <f t="shared" si="35"/>
        <v>8.000000000174623E-2</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60000</v>
      </c>
      <c r="D922" s="2">
        <f>'PR-RAS'!E929</f>
        <v>0</v>
      </c>
      <c r="E922" s="2">
        <v>0</v>
      </c>
      <c r="F922" s="2">
        <v>0</v>
      </c>
      <c r="G922" s="3">
        <f t="shared" si="34"/>
        <v>55260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1962059.92</v>
      </c>
      <c r="D974" s="2">
        <f>'PR-RAS'!E981</f>
        <v>649110.36</v>
      </c>
      <c r="E974" s="2">
        <v>0</v>
      </c>
      <c r="F974" s="2">
        <v>0</v>
      </c>
      <c r="G974" s="3">
        <f t="shared" si="34"/>
        <v>3172253.0627199998</v>
      </c>
      <c r="H974" s="3">
        <f t="shared" si="35"/>
        <v>0.44000000006053597</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26810.68</v>
      </c>
      <c r="D975" s="2">
        <f>'PR-RAS'!E982</f>
        <v>30865.17</v>
      </c>
      <c r="E975" s="2">
        <v>0</v>
      </c>
      <c r="F975" s="2">
        <v>0</v>
      </c>
      <c r="G975" s="3">
        <f t="shared" si="34"/>
        <v>86238.953479999982</v>
      </c>
      <c r="H975" s="3">
        <f t="shared" si="35"/>
        <v>0.48999999999796273</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3936.66</v>
      </c>
      <c r="D985" s="2">
        <f>'PR-RAS'!E992</f>
        <v>5288.59</v>
      </c>
      <c r="E985" s="2">
        <v>0</v>
      </c>
      <c r="F985" s="2">
        <v>0</v>
      </c>
      <c r="G985" s="3">
        <f t="shared" si="34"/>
        <v>14281.618560000001</v>
      </c>
      <c r="H985" s="3">
        <f t="shared" si="35"/>
        <v>0.75</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99374.28</v>
      </c>
      <c r="D988" s="2">
        <f>'PR-RAS'!E995</f>
        <v>0</v>
      </c>
      <c r="E988" s="2">
        <v>0</v>
      </c>
      <c r="F988" s="2">
        <v>0</v>
      </c>
      <c r="G988" s="3">
        <f t="shared" si="34"/>
        <v>98082.414359999995</v>
      </c>
      <c r="H988" s="3">
        <f t="shared" si="35"/>
        <v>0.27999999999883585</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178285.88</v>
      </c>
      <c r="D989" s="2">
        <f>'PR-RAS'!E996</f>
        <v>178285.88</v>
      </c>
      <c r="E989" s="2">
        <v>0</v>
      </c>
      <c r="F989" s="2">
        <v>0</v>
      </c>
      <c r="G989" s="3">
        <f t="shared" si="34"/>
        <v>528439.34831999999</v>
      </c>
      <c r="H989" s="3">
        <f t="shared" si="35"/>
        <v>0.23999999999068677</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175041.97</v>
      </c>
      <c r="D990" s="2">
        <f>'PR-RAS'!E997</f>
        <v>0</v>
      </c>
      <c r="E990" s="2">
        <v>0</v>
      </c>
      <c r="F990" s="2">
        <v>0</v>
      </c>
      <c r="G990" s="3">
        <f t="shared" si="34"/>
        <v>173116.50833000001</v>
      </c>
      <c r="H990" s="3">
        <f t="shared" si="35"/>
        <v>2.9999999998835847E-2</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41159.21</v>
      </c>
      <c r="D1005" s="2">
        <f>'PR-RAS'!E1014</f>
        <v>45299.73</v>
      </c>
      <c r="E1005" s="2">
        <v>0</v>
      </c>
      <c r="F1005" s="2">
        <v>0</v>
      </c>
      <c r="G1005" s="3">
        <f t="shared" si="34"/>
        <v>132285.70468000002</v>
      </c>
      <c r="H1005" s="3">
        <f t="shared" si="35"/>
        <v>0.47999999999592546</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52189.62</v>
      </c>
      <c r="D1006" s="2">
        <f>'PR-RAS'!E1015</f>
        <v>6775.69</v>
      </c>
      <c r="E1006" s="2">
        <v>0</v>
      </c>
      <c r="F1006" s="2">
        <v>0</v>
      </c>
      <c r="G1006" s="3">
        <f t="shared" si="34"/>
        <v>66069.704999999987</v>
      </c>
      <c r="H1006" s="3">
        <f t="shared" si="35"/>
        <v>0.68999999999778083</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122411652.19999999</v>
      </c>
      <c r="D1011" s="7">
        <f>BILANCA!E6</f>
        <v>138868299.15999997</v>
      </c>
      <c r="E1011" s="7">
        <v>0</v>
      </c>
      <c r="F1011" s="7">
        <v>0</v>
      </c>
      <c r="G1011" s="8">
        <f t="shared" ref="G1011:G1306" si="38">B1011/1000*C1011+B1011/500*D1011</f>
        <v>400148.25051999994</v>
      </c>
      <c r="H1011" s="8">
        <f t="shared" si="35"/>
        <v>0.35999995470046997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102739654.45999999</v>
      </c>
      <c r="D1012" s="2">
        <f>BILANCA!E7</f>
        <v>117045298.62999998</v>
      </c>
      <c r="E1012" s="2">
        <v>0</v>
      </c>
      <c r="F1012" s="2">
        <v>0</v>
      </c>
      <c r="G1012" s="3">
        <f t="shared" si="38"/>
        <v>673660.50343999988</v>
      </c>
      <c r="H1012" s="3">
        <f t="shared" si="35"/>
        <v>0.83000001311302185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2855041.5700000003</v>
      </c>
      <c r="D1013" s="2">
        <f>BILANCA!E8</f>
        <v>2758228.7199999997</v>
      </c>
      <c r="E1013" s="2">
        <v>0</v>
      </c>
      <c r="F1013" s="2">
        <v>0</v>
      </c>
      <c r="G1013" s="3">
        <f t="shared" si="38"/>
        <v>25114.497029999999</v>
      </c>
      <c r="H1013" s="3">
        <f t="shared" si="35"/>
        <v>0.7099999999627471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2401892.41</v>
      </c>
      <c r="D1014" s="2">
        <f>BILANCA!E9</f>
        <v>2311726.21</v>
      </c>
      <c r="E1014" s="2">
        <v>0</v>
      </c>
      <c r="F1014" s="2">
        <v>0</v>
      </c>
      <c r="G1014" s="3">
        <f t="shared" si="38"/>
        <v>28101.37932</v>
      </c>
      <c r="H1014" s="3">
        <f t="shared" si="35"/>
        <v>0.62000000011175871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1535020.11</v>
      </c>
      <c r="D1015" s="2">
        <f>BILANCA!E10</f>
        <v>1453027.73</v>
      </c>
      <c r="E1015" s="2">
        <v>0</v>
      </c>
      <c r="F1015" s="2">
        <v>0</v>
      </c>
      <c r="G1015" s="3">
        <f t="shared" si="38"/>
        <v>22205.377850000001</v>
      </c>
      <c r="H1015" s="3">
        <f t="shared" si="35"/>
        <v>0.38000000012107193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1081870.95</v>
      </c>
      <c r="D1016" s="2">
        <f>BILANCA!E11</f>
        <v>1006525.22</v>
      </c>
      <c r="E1016" s="2">
        <v>0</v>
      </c>
      <c r="F1016" s="2">
        <v>0</v>
      </c>
      <c r="G1016" s="3">
        <f t="shared" si="38"/>
        <v>18569.528340000001</v>
      </c>
      <c r="H1016" s="3">
        <f t="shared" si="35"/>
        <v>0.27000000001862645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81557906.150000006</v>
      </c>
      <c r="D1017" s="2">
        <f>BILANCA!E12</f>
        <v>86536444.559999987</v>
      </c>
      <c r="E1017" s="2">
        <v>0</v>
      </c>
      <c r="F1017" s="2">
        <v>0</v>
      </c>
      <c r="G1017" s="3">
        <f t="shared" si="38"/>
        <v>1782415.5668899999</v>
      </c>
      <c r="H1017" s="3">
        <f t="shared" si="35"/>
        <v>0.59000001847743988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74123565.99000001</v>
      </c>
      <c r="D1018" s="2">
        <f>BILANCA!E13</f>
        <v>79418196.539999992</v>
      </c>
      <c r="E1018" s="2">
        <v>0</v>
      </c>
      <c r="F1018" s="2">
        <v>0</v>
      </c>
      <c r="G1018" s="3">
        <f t="shared" si="38"/>
        <v>1863679.6725599999</v>
      </c>
      <c r="H1018" s="3">
        <f t="shared" si="35"/>
        <v>0.4699999988079071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731297.69</v>
      </c>
      <c r="D1019" s="2">
        <f>BILANCA!E14</f>
        <v>721531.4</v>
      </c>
      <c r="E1019" s="2">
        <v>0</v>
      </c>
      <c r="F1019" s="2">
        <v>0</v>
      </c>
      <c r="G1019" s="3">
        <f t="shared" si="38"/>
        <v>19569.244409999999</v>
      </c>
      <c r="H1019" s="3">
        <f t="shared" si="35"/>
        <v>0.71000000007916242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107021739.8</v>
      </c>
      <c r="D1020" s="2">
        <f>BILANCA!E15</f>
        <v>114159619.84</v>
      </c>
      <c r="E1020" s="2">
        <v>0</v>
      </c>
      <c r="F1020" s="2">
        <v>0</v>
      </c>
      <c r="G1020" s="3">
        <f t="shared" si="38"/>
        <v>3353409.7948000003</v>
      </c>
      <c r="H1020" s="3">
        <f t="shared" si="35"/>
        <v>0.35999999940395355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271124.98</v>
      </c>
      <c r="D1021" s="2">
        <f>BILANCA!E16</f>
        <v>442872.88</v>
      </c>
      <c r="E1021" s="2">
        <v>0</v>
      </c>
      <c r="F1021" s="2">
        <v>0</v>
      </c>
      <c r="G1021" s="3">
        <f t="shared" si="38"/>
        <v>12725.57814</v>
      </c>
      <c r="H1021" s="3">
        <f t="shared" si="35"/>
        <v>0.14000000001396984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1552035.39</v>
      </c>
      <c r="D1022" s="2">
        <f>BILANCA!E17</f>
        <v>1499698.16</v>
      </c>
      <c r="E1022" s="2">
        <v>0</v>
      </c>
      <c r="F1022" s="2">
        <v>0</v>
      </c>
      <c r="G1022" s="3">
        <f t="shared" si="38"/>
        <v>54617.180519999994</v>
      </c>
      <c r="H1022" s="3">
        <f t="shared" si="35"/>
        <v>0.54999999981373549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35452631.869999997</v>
      </c>
      <c r="D1023" s="2">
        <f>BILANCA!E18</f>
        <v>37405525.740000002</v>
      </c>
      <c r="E1023" s="2">
        <v>0</v>
      </c>
      <c r="F1023" s="2">
        <v>0</v>
      </c>
      <c r="G1023" s="3">
        <f t="shared" si="38"/>
        <v>1433427.8835499999</v>
      </c>
      <c r="H1023" s="3">
        <f t="shared" si="35"/>
        <v>0.39000000059604645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5329566.4899999984</v>
      </c>
      <c r="D1024" s="2">
        <f>BILANCA!E19</f>
        <v>5076281.8600000031</v>
      </c>
      <c r="E1024" s="2">
        <v>0</v>
      </c>
      <c r="F1024" s="2">
        <v>0</v>
      </c>
      <c r="G1024" s="3">
        <f t="shared" si="38"/>
        <v>216749.82294000004</v>
      </c>
      <c r="H1024" s="3">
        <f t="shared" si="35"/>
        <v>0.62999999523162842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10099980.09</v>
      </c>
      <c r="D1025" s="2">
        <f>BILANCA!E20</f>
        <v>10239861.460000001</v>
      </c>
      <c r="E1025" s="2">
        <v>0</v>
      </c>
      <c r="F1025" s="2">
        <v>0</v>
      </c>
      <c r="G1025" s="3">
        <f t="shared" si="38"/>
        <v>458695.54515000002</v>
      </c>
      <c r="H1025" s="3">
        <f t="shared" si="35"/>
        <v>0.55000000074505806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466627.03</v>
      </c>
      <c r="D1026" s="2">
        <f>BILANCA!E21</f>
        <v>424443.84</v>
      </c>
      <c r="E1026" s="2">
        <v>0</v>
      </c>
      <c r="F1026" s="2">
        <v>0</v>
      </c>
      <c r="G1026" s="3">
        <f t="shared" si="38"/>
        <v>21048.235360000002</v>
      </c>
      <c r="H1026" s="3">
        <f t="shared" si="35"/>
        <v>0.19000000000232831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1624649.1</v>
      </c>
      <c r="D1027" s="2">
        <f>BILANCA!E22</f>
        <v>1794967.53</v>
      </c>
      <c r="E1027" s="2">
        <v>0</v>
      </c>
      <c r="F1027" s="2">
        <v>0</v>
      </c>
      <c r="G1027" s="3">
        <f t="shared" si="38"/>
        <v>88647.930720000004</v>
      </c>
      <c r="H1027" s="3">
        <f t="shared" si="35"/>
        <v>0.57000000006519258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6199036.5199999996</v>
      </c>
      <c r="D1028" s="2">
        <f>BILANCA!E23</f>
        <v>6454580.4000000004</v>
      </c>
      <c r="E1028" s="2">
        <v>0</v>
      </c>
      <c r="F1028" s="2">
        <v>0</v>
      </c>
      <c r="G1028" s="3">
        <f t="shared" si="38"/>
        <v>343947.55175999994</v>
      </c>
      <c r="H1028" s="3">
        <f t="shared" si="35"/>
        <v>0.88000000081956387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1063943.6799999999</v>
      </c>
      <c r="D1029" s="2">
        <f>BILANCA!E24</f>
        <v>1146757.05</v>
      </c>
      <c r="E1029" s="2">
        <v>0</v>
      </c>
      <c r="F1029" s="2">
        <v>0</v>
      </c>
      <c r="G1029" s="3">
        <f t="shared" si="38"/>
        <v>63791.697820000001</v>
      </c>
      <c r="H1029" s="3">
        <f t="shared" si="35"/>
        <v>0.37000000011175871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1765244.9</v>
      </c>
      <c r="D1030" s="2">
        <f>BILANCA!E25</f>
        <v>1802801.13</v>
      </c>
      <c r="E1030" s="2">
        <v>0</v>
      </c>
      <c r="F1030" s="2">
        <v>0</v>
      </c>
      <c r="G1030" s="3">
        <f t="shared" si="38"/>
        <v>107416.94319999999</v>
      </c>
      <c r="H1030" s="3">
        <f t="shared" si="35"/>
        <v>0.22999999998137355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4298674.21</v>
      </c>
      <c r="D1031" s="2">
        <f>BILANCA!E26</f>
        <v>4170174.19</v>
      </c>
      <c r="E1031" s="2">
        <v>0</v>
      </c>
      <c r="F1031" s="2">
        <v>0</v>
      </c>
      <c r="G1031" s="3">
        <f t="shared" si="38"/>
        <v>265419.47438999999</v>
      </c>
      <c r="H1031" s="3">
        <f t="shared" si="35"/>
        <v>0.39999999990686774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20188589.039999999</v>
      </c>
      <c r="D1033" s="2">
        <f>BILANCA!E28</f>
        <v>20957303.739999998</v>
      </c>
      <c r="E1033" s="2">
        <v>0</v>
      </c>
      <c r="F1033" s="2">
        <v>0</v>
      </c>
      <c r="G1033" s="3">
        <f t="shared" si="38"/>
        <v>1428373.5199599999</v>
      </c>
      <c r="H1033" s="3">
        <f t="shared" si="35"/>
        <v>0.30000000074505806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1037999.0799999998</v>
      </c>
      <c r="D1034" s="2">
        <f>BILANCA!E29</f>
        <v>977748.77</v>
      </c>
      <c r="E1034" s="2">
        <v>0</v>
      </c>
      <c r="F1034" s="2">
        <v>0</v>
      </c>
      <c r="G1034" s="3">
        <f t="shared" si="38"/>
        <v>71843.918879999997</v>
      </c>
      <c r="H1034" s="3">
        <f t="shared" si="35"/>
        <v>0.30999999982304871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3056708.82</v>
      </c>
      <c r="D1035" s="2">
        <f>BILANCA!E30</f>
        <v>3167269.84</v>
      </c>
      <c r="E1035" s="2">
        <v>0</v>
      </c>
      <c r="F1035" s="2">
        <v>0</v>
      </c>
      <c r="G1035" s="3">
        <f t="shared" si="38"/>
        <v>234781.21249999999</v>
      </c>
      <c r="H1035" s="3">
        <f t="shared" si="35"/>
        <v>0.34000000031664968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2018709.74</v>
      </c>
      <c r="D1039" s="2">
        <f>BILANCA!E34</f>
        <v>2189521.0699999998</v>
      </c>
      <c r="E1039" s="2">
        <v>0</v>
      </c>
      <c r="F1039" s="2">
        <v>0</v>
      </c>
      <c r="G1039" s="3">
        <f t="shared" si="38"/>
        <v>185534.80452000001</v>
      </c>
      <c r="H1039" s="3">
        <f t="shared" si="35"/>
        <v>0.32999999984167516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984179.34999999939</v>
      </c>
      <c r="D1040" s="2">
        <f>BILANCA!E35</f>
        <v>1002213.7099999995</v>
      </c>
      <c r="E1040" s="2">
        <v>0</v>
      </c>
      <c r="F1040" s="2">
        <v>0</v>
      </c>
      <c r="G1040" s="3">
        <f t="shared" si="38"/>
        <v>89658.203099999955</v>
      </c>
      <c r="H1040" s="3">
        <f t="shared" si="35"/>
        <v>0.63999999989755452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2057181.7</v>
      </c>
      <c r="D1041" s="2">
        <f>BILANCA!E36</f>
        <v>2251549.41</v>
      </c>
      <c r="E1041" s="2">
        <v>0</v>
      </c>
      <c r="F1041" s="2">
        <v>0</v>
      </c>
      <c r="G1041" s="3">
        <f t="shared" si="38"/>
        <v>203368.69612000001</v>
      </c>
      <c r="H1041" s="3">
        <f t="shared" si="35"/>
        <v>0.71000000019557774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77503.77</v>
      </c>
      <c r="D1042" s="2">
        <f>BILANCA!E37</f>
        <v>77503.759999999995</v>
      </c>
      <c r="E1042" s="2">
        <v>0</v>
      </c>
      <c r="F1042" s="2">
        <v>0</v>
      </c>
      <c r="G1042" s="3">
        <f t="shared" si="38"/>
        <v>7440.3612800000001</v>
      </c>
      <c r="H1042" s="3">
        <f t="shared" si="35"/>
        <v>0.47000000000116415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17532.55</v>
      </c>
      <c r="D1043" s="2">
        <f>BILANCA!E38</f>
        <v>17532.55</v>
      </c>
      <c r="E1043" s="2">
        <v>0</v>
      </c>
      <c r="F1043" s="2">
        <v>0</v>
      </c>
      <c r="G1043" s="3">
        <f t="shared" si="38"/>
        <v>1735.7224500000002</v>
      </c>
      <c r="H1043" s="3">
        <f t="shared" si="35"/>
        <v>0.90000000000145519</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2615.0700000000002</v>
      </c>
      <c r="D1044" s="2">
        <f>BILANCA!E39</f>
        <v>2615.0700000000002</v>
      </c>
      <c r="E1044" s="2">
        <v>0</v>
      </c>
      <c r="F1044" s="2">
        <v>0</v>
      </c>
      <c r="G1044" s="3">
        <f t="shared" si="38"/>
        <v>266.73714000000007</v>
      </c>
      <c r="H1044" s="3">
        <f t="shared" si="35"/>
        <v>0.14000000000032742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1170653.74</v>
      </c>
      <c r="D1045" s="2">
        <f>BILANCA!E40</f>
        <v>1346987.08</v>
      </c>
      <c r="E1045" s="2">
        <v>0</v>
      </c>
      <c r="F1045" s="2">
        <v>0</v>
      </c>
      <c r="G1045" s="3">
        <f t="shared" si="38"/>
        <v>135261.97650000002</v>
      </c>
      <c r="H1045" s="3">
        <f t="shared" si="35"/>
        <v>0.34000000008381903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2653.9500000000007</v>
      </c>
      <c r="D1046" s="2">
        <f>BILANCA!E41</f>
        <v>2653.9500000000007</v>
      </c>
      <c r="E1046" s="2">
        <v>0</v>
      </c>
      <c r="F1046" s="2">
        <v>0</v>
      </c>
      <c r="G1046" s="3">
        <f t="shared" si="38"/>
        <v>286.62660000000005</v>
      </c>
      <c r="H1046" s="3">
        <f t="shared" si="35"/>
        <v>9.9999999998544808E-2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9505.2900000000009</v>
      </c>
      <c r="D1047" s="2">
        <f>BILANCA!E42</f>
        <v>9505.2900000000009</v>
      </c>
      <c r="E1047" s="2">
        <v>0</v>
      </c>
      <c r="F1047" s="2">
        <v>0</v>
      </c>
      <c r="G1047" s="3">
        <f t="shared" si="38"/>
        <v>1055.0871900000002</v>
      </c>
      <c r="H1047" s="3">
        <f t="shared" si="35"/>
        <v>0.58000000000174623</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6851.34</v>
      </c>
      <c r="D1049" s="2">
        <f>BILANCA!E44</f>
        <v>6851.34</v>
      </c>
      <c r="E1049" s="2">
        <v>0</v>
      </c>
      <c r="F1049" s="2">
        <v>0</v>
      </c>
      <c r="G1049" s="3">
        <f t="shared" si="38"/>
        <v>801.60678000000007</v>
      </c>
      <c r="H1049" s="3">
        <f t="shared" si="35"/>
        <v>0.68000000000029104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79941.289999999979</v>
      </c>
      <c r="D1050" s="2">
        <f>BILANCA!E45</f>
        <v>59349.73000000004</v>
      </c>
      <c r="E1050" s="2">
        <v>0</v>
      </c>
      <c r="F1050" s="2">
        <v>0</v>
      </c>
      <c r="G1050" s="3">
        <f t="shared" si="38"/>
        <v>7945.6300000000028</v>
      </c>
      <c r="H1050" s="3">
        <f t="shared" si="35"/>
        <v>0.55999999993946403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4097.82</v>
      </c>
      <c r="D1051" s="2">
        <f>BILANCA!E46</f>
        <v>0</v>
      </c>
      <c r="E1051" s="2">
        <v>0</v>
      </c>
      <c r="F1051" s="2">
        <v>0</v>
      </c>
      <c r="G1051" s="3">
        <f t="shared" si="38"/>
        <v>168.01061999999999</v>
      </c>
      <c r="H1051" s="3">
        <f t="shared" si="35"/>
        <v>0.18000000000029104</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351276.1</v>
      </c>
      <c r="D1052" s="2">
        <f>BILANCA!E47</f>
        <v>350752.38</v>
      </c>
      <c r="E1052" s="2">
        <v>0</v>
      </c>
      <c r="F1052" s="2">
        <v>0</v>
      </c>
      <c r="G1052" s="3">
        <f t="shared" si="38"/>
        <v>44216.796119999999</v>
      </c>
      <c r="H1052" s="3">
        <f t="shared" si="35"/>
        <v>0.47999999998137355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26219.23</v>
      </c>
      <c r="D1053" s="2">
        <f>BILANCA!E48</f>
        <v>30337.05</v>
      </c>
      <c r="E1053" s="2">
        <v>0</v>
      </c>
      <c r="F1053" s="2">
        <v>0</v>
      </c>
      <c r="G1053" s="3">
        <f t="shared" si="38"/>
        <v>3736.4131899999993</v>
      </c>
      <c r="H1053" s="3">
        <f t="shared" si="35"/>
        <v>0.27999999999883585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485.77</v>
      </c>
      <c r="D1054" s="2">
        <f>BILANCA!E49</f>
        <v>485.77</v>
      </c>
      <c r="E1054" s="2">
        <v>0</v>
      </c>
      <c r="F1054" s="2">
        <v>0</v>
      </c>
      <c r="G1054" s="3">
        <f t="shared" si="38"/>
        <v>64.121639999999985</v>
      </c>
      <c r="H1054" s="3">
        <f t="shared" si="35"/>
        <v>0.46000000000003638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302137.63</v>
      </c>
      <c r="D1055" s="2">
        <f>BILANCA!E50</f>
        <v>322225.46999999997</v>
      </c>
      <c r="E1055" s="2">
        <v>0</v>
      </c>
      <c r="F1055" s="2">
        <v>0</v>
      </c>
      <c r="G1055" s="3">
        <f t="shared" si="38"/>
        <v>42596.485649999995</v>
      </c>
      <c r="H1055" s="3">
        <f t="shared" si="35"/>
        <v>0.83999999996740371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11884.89</v>
      </c>
      <c r="D1056" s="2">
        <f>BILANCA!E51</f>
        <v>13122.92</v>
      </c>
      <c r="E1056" s="2">
        <v>0</v>
      </c>
      <c r="F1056" s="2">
        <v>0</v>
      </c>
      <c r="G1056" s="3">
        <f t="shared" si="38"/>
        <v>1754.0135799999998</v>
      </c>
      <c r="H1056" s="3">
        <f t="shared" si="35"/>
        <v>0.19000000000050932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1892.660000000149</v>
      </c>
      <c r="D1057" s="2">
        <f>BILANCA!E52</f>
        <v>1892.6599999996834</v>
      </c>
      <c r="E1057" s="2">
        <v>0</v>
      </c>
      <c r="F1057" s="2">
        <v>0</v>
      </c>
      <c r="G1057" s="3">
        <f t="shared" si="38"/>
        <v>266.86505999997723</v>
      </c>
      <c r="H1057" s="3">
        <f t="shared" si="35"/>
        <v>0.68000000016763806</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29058.81</v>
      </c>
      <c r="D1058" s="2">
        <f>BILANCA!E53</f>
        <v>29058.81</v>
      </c>
      <c r="E1058" s="2">
        <v>0</v>
      </c>
      <c r="F1058" s="2">
        <v>0</v>
      </c>
      <c r="G1058" s="3">
        <f t="shared" si="38"/>
        <v>4184.468640000001</v>
      </c>
      <c r="H1058" s="3">
        <f t="shared" si="35"/>
        <v>0.37999999999738066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2480538.17</v>
      </c>
      <c r="D1059" s="2">
        <f>BILANCA!E54</f>
        <v>2134718.59</v>
      </c>
      <c r="E1059" s="2">
        <v>0</v>
      </c>
      <c r="F1059" s="2">
        <v>0</v>
      </c>
      <c r="G1059" s="3">
        <f t="shared" si="38"/>
        <v>330748.79214999999</v>
      </c>
      <c r="H1059" s="3">
        <f t="shared" si="35"/>
        <v>0.58000000007450581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2507704.3199999998</v>
      </c>
      <c r="D1060" s="2">
        <f>BILANCA!E55</f>
        <v>2161884.7400000002</v>
      </c>
      <c r="E1060" s="2">
        <v>0</v>
      </c>
      <c r="F1060" s="2">
        <v>0</v>
      </c>
      <c r="G1060" s="3">
        <f t="shared" si="38"/>
        <v>341573.69000000006</v>
      </c>
      <c r="H1060" s="3">
        <f t="shared" si="35"/>
        <v>0.57999999960884452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17961364.029999997</v>
      </c>
      <c r="D1061" s="2">
        <f>BILANCA!E56</f>
        <v>27198503.039999999</v>
      </c>
      <c r="E1061" s="2">
        <v>0</v>
      </c>
      <c r="F1061" s="2">
        <v>0</v>
      </c>
      <c r="G1061" s="3">
        <f t="shared" si="38"/>
        <v>3690276.8756099995</v>
      </c>
      <c r="H1061" s="3">
        <f t="shared" si="35"/>
        <v>6.9999996572732925E-2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17947082.02</v>
      </c>
      <c r="D1062" s="2">
        <f>BILANCA!E57</f>
        <v>27190842.940000001</v>
      </c>
      <c r="E1062" s="2">
        <v>0</v>
      </c>
      <c r="F1062" s="2">
        <v>0</v>
      </c>
      <c r="G1062" s="3">
        <f t="shared" si="38"/>
        <v>3761095.9308000002</v>
      </c>
      <c r="H1062" s="3">
        <f t="shared" si="35"/>
        <v>7.9999998211860657E-2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9377.1299999999992</v>
      </c>
      <c r="D1063" s="2">
        <f>BILANCA!E58</f>
        <v>3866.11</v>
      </c>
      <c r="E1063" s="2">
        <v>0</v>
      </c>
      <c r="F1063" s="2">
        <v>0</v>
      </c>
      <c r="G1063" s="3">
        <f t="shared" si="38"/>
        <v>906.79554999999993</v>
      </c>
      <c r="H1063" s="3">
        <f t="shared" si="35"/>
        <v>0.23999999999932697</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3793.99</v>
      </c>
      <c r="D1065" s="2">
        <f>BILANCA!E60</f>
        <v>3793.99</v>
      </c>
      <c r="E1065" s="2">
        <v>0</v>
      </c>
      <c r="F1065" s="2">
        <v>0</v>
      </c>
      <c r="G1065" s="3">
        <f t="shared" si="38"/>
        <v>626.00834999999995</v>
      </c>
      <c r="H1065" s="3">
        <f t="shared" si="35"/>
        <v>2.0000000000436557E-2</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1110.8900000000001</v>
      </c>
      <c r="D1067" s="2">
        <f>BILANCA!E62</f>
        <v>0</v>
      </c>
      <c r="E1067" s="2">
        <v>0</v>
      </c>
      <c r="F1067" s="2">
        <v>0</v>
      </c>
      <c r="G1067" s="3">
        <f t="shared" si="38"/>
        <v>63.320730000000005</v>
      </c>
      <c r="H1067" s="3">
        <f t="shared" si="35"/>
        <v>0.10999999999989996</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351565.16000000003</v>
      </c>
      <c r="D1068" s="2">
        <f>BILANCA!E63</f>
        <v>537106.73</v>
      </c>
      <c r="E1068" s="2">
        <v>0</v>
      </c>
      <c r="F1068" s="2">
        <v>0</v>
      </c>
      <c r="G1068" s="3">
        <f t="shared" si="38"/>
        <v>82695.159960000005</v>
      </c>
      <c r="H1068" s="3">
        <f t="shared" si="35"/>
        <v>0.43000000005122274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113139.78</v>
      </c>
      <c r="D1069" s="2">
        <f>BILANCA!E64</f>
        <v>80199.490000000005</v>
      </c>
      <c r="E1069" s="2">
        <v>0</v>
      </c>
      <c r="F1069" s="2">
        <v>0</v>
      </c>
      <c r="G1069" s="3">
        <f t="shared" si="38"/>
        <v>16138.786840000001</v>
      </c>
      <c r="H1069" s="3">
        <f t="shared" si="35"/>
        <v>0.71000000000640284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238425.38</v>
      </c>
      <c r="D1072" s="2">
        <f>BILANCA!E67</f>
        <v>268805.33</v>
      </c>
      <c r="E1072" s="2">
        <v>0</v>
      </c>
      <c r="F1072" s="2">
        <v>0</v>
      </c>
      <c r="G1072" s="3">
        <f t="shared" si="38"/>
        <v>48114.234479999999</v>
      </c>
      <c r="H1072" s="3">
        <f t="shared" si="35"/>
        <v>0.71000000002095476</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188101.91</v>
      </c>
      <c r="E1073" s="2">
        <v>0</v>
      </c>
      <c r="F1073" s="2">
        <v>0</v>
      </c>
      <c r="G1073" s="3">
        <f>B1073/1000*C1073+B1073/500*D1073</f>
        <v>23700.840660000002</v>
      </c>
      <c r="H1073" s="3">
        <f>ABS(C1073-ROUND(C1073,0))+ABS(D1073-ROUND(D1073,0))</f>
        <v>8.999999999650754E-2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19671997.739999998</v>
      </c>
      <c r="D1074" s="2">
        <f>BILANCA!E69</f>
        <v>21823000.529999997</v>
      </c>
      <c r="E1074" s="2">
        <v>0</v>
      </c>
      <c r="F1074" s="2">
        <v>0</v>
      </c>
      <c r="G1074" s="3">
        <f t="shared" si="38"/>
        <v>4052351.9231999996</v>
      </c>
      <c r="H1074" s="3">
        <f t="shared" si="35"/>
        <v>0.73000000417232513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8958536.7599999998</v>
      </c>
      <c r="D1075" s="2">
        <f>BILANCA!E70</f>
        <v>7250956.5900000008</v>
      </c>
      <c r="E1075" s="2">
        <v>0</v>
      </c>
      <c r="F1075" s="2">
        <v>0</v>
      </c>
      <c r="G1075" s="3">
        <f t="shared" si="38"/>
        <v>1524929.2461000001</v>
      </c>
      <c r="H1075" s="3">
        <f t="shared" si="35"/>
        <v>0.64999999944120646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8947512.5</v>
      </c>
      <c r="D1076" s="2">
        <f>BILANCA!E71</f>
        <v>7245466.4000000004</v>
      </c>
      <c r="E1076" s="2">
        <v>0</v>
      </c>
      <c r="F1076" s="2">
        <v>0</v>
      </c>
      <c r="G1076" s="3">
        <f t="shared" si="38"/>
        <v>1546937.3898</v>
      </c>
      <c r="H1076" s="3">
        <f t="shared" si="35"/>
        <v>0.90000000037252903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8903379.0600000005</v>
      </c>
      <c r="D1078" s="2">
        <f>BILANCA!E73</f>
        <v>7230024.4400000004</v>
      </c>
      <c r="E1078" s="2">
        <v>0</v>
      </c>
      <c r="F1078" s="2">
        <v>0</v>
      </c>
      <c r="G1078" s="3">
        <f t="shared" si="38"/>
        <v>1588713.0999200002</v>
      </c>
      <c r="H1078" s="3">
        <f t="shared" si="35"/>
        <v>0.50000000093132257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44133.440000000002</v>
      </c>
      <c r="D1080" s="2">
        <f>BILANCA!E75</f>
        <v>15441.96</v>
      </c>
      <c r="E1080" s="2">
        <v>0</v>
      </c>
      <c r="F1080" s="2">
        <v>0</v>
      </c>
      <c r="G1080" s="3">
        <f t="shared" si="38"/>
        <v>5251.2152000000006</v>
      </c>
      <c r="H1080" s="3">
        <f t="shared" si="35"/>
        <v>0.48000000000320142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11024.26</v>
      </c>
      <c r="D1085" s="2">
        <f>BILANCA!E80</f>
        <v>5490.19</v>
      </c>
      <c r="E1085" s="2">
        <v>0</v>
      </c>
      <c r="F1085" s="2">
        <v>0</v>
      </c>
      <c r="G1085" s="3">
        <f t="shared" si="38"/>
        <v>1650.348</v>
      </c>
      <c r="H1085" s="3">
        <f t="shared" si="35"/>
        <v>0.4499999999998181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431380.29000000004</v>
      </c>
      <c r="D1087" s="2">
        <f>BILANCA!E82</f>
        <v>550039.73</v>
      </c>
      <c r="E1087" s="2">
        <v>0</v>
      </c>
      <c r="F1087" s="2">
        <v>0</v>
      </c>
      <c r="G1087" s="3">
        <f t="shared" si="38"/>
        <v>117922.40075</v>
      </c>
      <c r="H1087" s="3">
        <f t="shared" si="35"/>
        <v>0.56000000005587935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2072.96</v>
      </c>
      <c r="D1088" s="2">
        <f>BILANCA!E83</f>
        <v>2072.96</v>
      </c>
      <c r="E1088" s="2">
        <v>0</v>
      </c>
      <c r="F1088" s="2">
        <v>0</v>
      </c>
      <c r="G1088" s="3">
        <f t="shared" si="38"/>
        <v>485.07263999999998</v>
      </c>
      <c r="H1088" s="3">
        <f t="shared" si="35"/>
        <v>7.999999999992724E-2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8903.93</v>
      </c>
      <c r="D1089" s="2">
        <f>BILANCA!E84</f>
        <v>9915.7900000000009</v>
      </c>
      <c r="E1089" s="2">
        <v>0</v>
      </c>
      <c r="F1089" s="2">
        <v>0</v>
      </c>
      <c r="G1089" s="3">
        <f t="shared" si="38"/>
        <v>2270.1052900000004</v>
      </c>
      <c r="H1089" s="3">
        <f t="shared" si="35"/>
        <v>0.27999999999883585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78330.820000000007</v>
      </c>
      <c r="D1090" s="2">
        <f>BILANCA!E85</f>
        <v>89837.119999999995</v>
      </c>
      <c r="E1090" s="2">
        <v>0</v>
      </c>
      <c r="F1090" s="2">
        <v>0</v>
      </c>
      <c r="G1090" s="3">
        <f t="shared" si="38"/>
        <v>20640.4048</v>
      </c>
      <c r="H1090" s="3">
        <f t="shared" si="35"/>
        <v>0.29999999998835847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342072.58</v>
      </c>
      <c r="D1092" s="2">
        <f>BILANCA!E87</f>
        <v>448213.86</v>
      </c>
      <c r="E1092" s="2">
        <v>0</v>
      </c>
      <c r="F1092" s="2">
        <v>0</v>
      </c>
      <c r="G1092" s="3">
        <f t="shared" si="38"/>
        <v>101557.0246</v>
      </c>
      <c r="H1092" s="3">
        <f t="shared" si="35"/>
        <v>0.55999999999767169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389874.47</v>
      </c>
      <c r="D1093" s="2">
        <f>BILANCA!E88</f>
        <v>555670.47</v>
      </c>
      <c r="E1093" s="2">
        <v>0</v>
      </c>
      <c r="F1093" s="2">
        <v>0</v>
      </c>
      <c r="G1093" s="3">
        <f t="shared" si="38"/>
        <v>124600.87903</v>
      </c>
      <c r="H1093" s="3">
        <f t="shared" si="35"/>
        <v>0.93999999994412065</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389874.47</v>
      </c>
      <c r="D1094" s="2">
        <f>BILANCA!E89</f>
        <v>555670.47</v>
      </c>
      <c r="E1094" s="2">
        <v>0</v>
      </c>
      <c r="F1094" s="2">
        <v>0</v>
      </c>
      <c r="G1094" s="3">
        <f t="shared" si="38"/>
        <v>126102.09444</v>
      </c>
      <c r="H1094" s="3">
        <f t="shared" si="35"/>
        <v>0.93999999994412065</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225064.59</v>
      </c>
      <c r="D1096" s="2">
        <f>BILANCA!E91</f>
        <v>225064.59</v>
      </c>
      <c r="E1096" s="2">
        <v>0</v>
      </c>
      <c r="F1096" s="2">
        <v>0</v>
      </c>
      <c r="G1096" s="3">
        <f t="shared" si="38"/>
        <v>58066.664219999999</v>
      </c>
      <c r="H1096" s="3">
        <f t="shared" ref="H1096:H1439" si="41">ABS(C1096-ROUND(C1096,0))+ABS(D1096-ROUND(D1096,0))</f>
        <v>0.82000000000698492</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44599.51</v>
      </c>
      <c r="D1099" s="2">
        <f>BILANCA!E94</f>
        <v>14599.51</v>
      </c>
      <c r="E1099" s="2">
        <v>0</v>
      </c>
      <c r="F1099" s="2">
        <v>0</v>
      </c>
      <c r="G1099" s="3">
        <f t="shared" si="38"/>
        <v>6568.0691699999998</v>
      </c>
      <c r="H1099" s="3">
        <f t="shared" si="41"/>
        <v>0.97999999999774445</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73352.039999999994</v>
      </c>
      <c r="D1103" s="2">
        <f>BILANCA!E98</f>
        <v>73352.039999999994</v>
      </c>
      <c r="E1103" s="2">
        <v>0</v>
      </c>
      <c r="F1103" s="2">
        <v>0</v>
      </c>
      <c r="G1103" s="3">
        <f t="shared" si="38"/>
        <v>20465.219160000001</v>
      </c>
      <c r="H1103" s="3">
        <f t="shared" si="41"/>
        <v>7.9999999987194315E-2</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46858.33</v>
      </c>
      <c r="D1104" s="2">
        <f>BILANCA!E99</f>
        <v>42654.33</v>
      </c>
      <c r="E1104" s="2">
        <v>0</v>
      </c>
      <c r="F1104" s="2">
        <v>0</v>
      </c>
      <c r="G1104" s="3">
        <f t="shared" si="38"/>
        <v>12423.69706</v>
      </c>
      <c r="H1104" s="3">
        <f t="shared" si="41"/>
        <v>0.66000000000349246</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200000</v>
      </c>
      <c r="E1108" s="2">
        <v>0</v>
      </c>
      <c r="F1108" s="2">
        <v>0</v>
      </c>
      <c r="G1108" s="3">
        <f t="shared" si="38"/>
        <v>39200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7989.12</v>
      </c>
      <c r="D1124" s="2">
        <f>BILANCA!E119</f>
        <v>7989.12</v>
      </c>
      <c r="E1124" s="2">
        <v>0</v>
      </c>
      <c r="F1124" s="2">
        <v>0</v>
      </c>
      <c r="G1124" s="3">
        <f t="shared" si="38"/>
        <v>2732.2790399999999</v>
      </c>
      <c r="H1124" s="3">
        <f t="shared" si="41"/>
        <v>0.23999999999978172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7989.12</v>
      </c>
      <c r="D1125" s="2">
        <f>BILANCA!E120</f>
        <v>7989.12</v>
      </c>
      <c r="E1125" s="2">
        <v>0</v>
      </c>
      <c r="F1125" s="2">
        <v>0</v>
      </c>
      <c r="G1125" s="3">
        <f t="shared" si="38"/>
        <v>2756.2464</v>
      </c>
      <c r="H1125" s="3">
        <f t="shared" si="41"/>
        <v>0.23999999999978172</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7989.12</v>
      </c>
      <c r="D1129" s="2">
        <f>BILANCA!E124</f>
        <v>7989.12</v>
      </c>
      <c r="E1129" s="2">
        <v>0</v>
      </c>
      <c r="F1129" s="2">
        <v>0</v>
      </c>
      <c r="G1129" s="3">
        <f t="shared" si="38"/>
        <v>2852.1158399999995</v>
      </c>
      <c r="H1129" s="3">
        <f t="shared" si="41"/>
        <v>0.23999999999978172</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2097932.2399999998</v>
      </c>
      <c r="D1140" s="2">
        <f>BILANCA!E135</f>
        <v>2096424.2399999998</v>
      </c>
      <c r="E1140" s="2">
        <v>0</v>
      </c>
      <c r="F1140" s="2">
        <v>0</v>
      </c>
      <c r="G1140" s="3">
        <f t="shared" si="38"/>
        <v>817801.49359999993</v>
      </c>
      <c r="H1140" s="3">
        <f t="shared" si="41"/>
        <v>0.47999999951571226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3286969.34</v>
      </c>
      <c r="D1141" s="2">
        <f>BILANCA!E136</f>
        <v>3285461.34</v>
      </c>
      <c r="E1141" s="2">
        <v>0</v>
      </c>
      <c r="F1141" s="2">
        <v>0</v>
      </c>
      <c r="G1141" s="3">
        <f t="shared" si="38"/>
        <v>1291383.8546199999</v>
      </c>
      <c r="H1141" s="3">
        <f t="shared" si="41"/>
        <v>0.67999999970197678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9454</v>
      </c>
      <c r="D1142" s="2">
        <f>BILANCA!E137</f>
        <v>7946</v>
      </c>
      <c r="E1142" s="2">
        <v>0</v>
      </c>
      <c r="F1142" s="2">
        <v>0</v>
      </c>
      <c r="G1142" s="3">
        <f t="shared" si="38"/>
        <v>3345.6720000000005</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3277515.34</v>
      </c>
      <c r="D1145" s="2">
        <f>BILANCA!E140</f>
        <v>3277515.34</v>
      </c>
      <c r="E1145" s="2">
        <v>0</v>
      </c>
      <c r="F1145" s="2">
        <v>0</v>
      </c>
      <c r="G1145" s="3">
        <f t="shared" si="38"/>
        <v>1327393.7127</v>
      </c>
      <c r="H1145" s="3">
        <f t="shared" si="41"/>
        <v>0.67999999970197678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1189037.1000000001</v>
      </c>
      <c r="D1151" s="2">
        <f>BILANCA!E146</f>
        <v>1189037.1000000001</v>
      </c>
      <c r="E1151" s="2">
        <v>0</v>
      </c>
      <c r="F1151" s="2">
        <v>0</v>
      </c>
      <c r="G1151" s="3">
        <f t="shared" si="38"/>
        <v>502962.69330000004</v>
      </c>
      <c r="H1151" s="3">
        <f t="shared" si="41"/>
        <v>0.20000000018626451</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4049842.3</v>
      </c>
      <c r="D1152" s="2">
        <f>BILANCA!E147</f>
        <v>11351525.17</v>
      </c>
      <c r="E1152" s="2">
        <v>0</v>
      </c>
      <c r="F1152" s="2">
        <v>0</v>
      </c>
      <c r="G1152" s="3">
        <f t="shared" si="38"/>
        <v>3798910.7548799999</v>
      </c>
      <c r="H1152" s="3">
        <f t="shared" si="41"/>
        <v>0.46999999973922968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2269.64</v>
      </c>
      <c r="D1153" s="2">
        <f>BILANCA!E148</f>
        <v>5570</v>
      </c>
      <c r="E1153" s="2">
        <v>0</v>
      </c>
      <c r="F1153" s="2">
        <v>0</v>
      </c>
      <c r="G1153" s="3">
        <f t="shared" si="38"/>
        <v>1917.57852</v>
      </c>
      <c r="H1153" s="3">
        <f t="shared" si="41"/>
        <v>0.36000000000012733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931600.66</v>
      </c>
      <c r="D1155" s="2">
        <f>BILANCA!E150</f>
        <v>7475208.8399999999</v>
      </c>
      <c r="E1155" s="2">
        <v>0</v>
      </c>
      <c r="F1155" s="2">
        <v>0</v>
      </c>
      <c r="G1155" s="3">
        <f t="shared" si="38"/>
        <v>2302892.6592999999</v>
      </c>
      <c r="H1155" s="3">
        <f t="shared" si="41"/>
        <v>0.50000000011641532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945650.25</v>
      </c>
      <c r="E1158" s="2">
        <v>0</v>
      </c>
      <c r="F1158" s="2">
        <v>0</v>
      </c>
      <c r="G1158" s="3">
        <f t="shared" si="38"/>
        <v>279912.47399999999</v>
      </c>
      <c r="H1158" s="3">
        <f t="shared" si="41"/>
        <v>0.25</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9690.27</v>
      </c>
      <c r="E1159" s="2">
        <v>0</v>
      </c>
      <c r="F1159" s="2">
        <v>0</v>
      </c>
      <c r="G1159" s="3">
        <f t="shared" si="38"/>
        <v>2887.70046</v>
      </c>
      <c r="H1159" s="3">
        <f t="shared" si="41"/>
        <v>0.27000000000043656</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5342.66</v>
      </c>
      <c r="E1160" s="2">
        <v>0</v>
      </c>
      <c r="F1160" s="2">
        <v>0</v>
      </c>
      <c r="G1160" s="3">
        <f t="shared" si="38"/>
        <v>1602.798</v>
      </c>
      <c r="H1160" s="3">
        <f t="shared" si="41"/>
        <v>0.34000000000014552</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60717.25</v>
      </c>
      <c r="D1161" s="2">
        <f>BILANCA!E156</f>
        <v>3092668.77</v>
      </c>
      <c r="E1161" s="2">
        <v>0</v>
      </c>
      <c r="F1161" s="2">
        <v>0</v>
      </c>
      <c r="G1161" s="3">
        <f t="shared" si="38"/>
        <v>943154.27329000004</v>
      </c>
      <c r="H1161" s="3">
        <f t="shared" si="41"/>
        <v>0.47999999998137355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870883.41</v>
      </c>
      <c r="D1163" s="2">
        <f>BILANCA!E158</f>
        <v>3421856.89</v>
      </c>
      <c r="E1163" s="2">
        <v>0</v>
      </c>
      <c r="F1163" s="2">
        <v>0</v>
      </c>
      <c r="G1163" s="3">
        <f t="shared" si="38"/>
        <v>1180333.3700699999</v>
      </c>
      <c r="H1163" s="3">
        <f t="shared" si="41"/>
        <v>0.51999999990221113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248035.87</v>
      </c>
      <c r="D1164" s="2">
        <f>BILANCA!E159</f>
        <v>248665.93</v>
      </c>
      <c r="E1164" s="2">
        <v>0</v>
      </c>
      <c r="F1164" s="2">
        <v>0</v>
      </c>
      <c r="G1164" s="3">
        <f t="shared" si="38"/>
        <v>114786.63042</v>
      </c>
      <c r="H1164" s="3">
        <f t="shared" si="41"/>
        <v>0.20000000001164153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180902.48</v>
      </c>
      <c r="D1165" s="2">
        <f>BILANCA!E160</f>
        <v>199651.28</v>
      </c>
      <c r="E1165" s="2">
        <v>0</v>
      </c>
      <c r="F1165" s="2">
        <v>0</v>
      </c>
      <c r="G1165" s="3">
        <f t="shared" si="38"/>
        <v>89931.781199999998</v>
      </c>
      <c r="H1165" s="3">
        <f t="shared" si="41"/>
        <v>0.76000000000931323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362308.65</v>
      </c>
      <c r="D1166" s="2">
        <f>BILANCA!E161</f>
        <v>393236.34</v>
      </c>
      <c r="E1166" s="2">
        <v>0</v>
      </c>
      <c r="F1166" s="2">
        <v>0</v>
      </c>
      <c r="G1166" s="3">
        <f t="shared" si="38"/>
        <v>179209.88748</v>
      </c>
      <c r="H1166" s="3">
        <f t="shared" si="41"/>
        <v>0.69000000000232831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2302506.92</v>
      </c>
      <c r="D1167" s="2">
        <f>BILANCA!E162</f>
        <v>3044917.43</v>
      </c>
      <c r="E1167" s="2">
        <v>0</v>
      </c>
      <c r="F1167" s="2">
        <v>0</v>
      </c>
      <c r="G1167" s="3">
        <f t="shared" si="38"/>
        <v>1317597.65946</v>
      </c>
      <c r="H1167" s="3">
        <f t="shared" si="41"/>
        <v>0.51000000024214387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82355.16</v>
      </c>
      <c r="D1168" s="2">
        <f>BILANCA!E163</f>
        <v>62849.27</v>
      </c>
      <c r="E1168" s="2">
        <v>0</v>
      </c>
      <c r="F1168" s="2">
        <v>0</v>
      </c>
      <c r="G1168" s="3">
        <f t="shared" si="38"/>
        <v>32872.484599999996</v>
      </c>
      <c r="H1168" s="3">
        <f t="shared" si="41"/>
        <v>0.43000000000029104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60137.08</v>
      </c>
      <c r="D1169" s="2">
        <f>BILANCA!E164</f>
        <v>78573.919999999998</v>
      </c>
      <c r="E1169" s="2">
        <v>0</v>
      </c>
      <c r="F1169" s="2">
        <v>0</v>
      </c>
      <c r="G1169" s="3">
        <f t="shared" si="38"/>
        <v>34548.302280000004</v>
      </c>
      <c r="H1169" s="3">
        <f t="shared" si="41"/>
        <v>0.16000000000349246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5070.58</v>
      </c>
      <c r="D1170" s="2">
        <f>BILANCA!E165</f>
        <v>4344.13</v>
      </c>
      <c r="E1170" s="2">
        <v>0</v>
      </c>
      <c r="F1170" s="2">
        <v>0</v>
      </c>
      <c r="G1170" s="3">
        <f t="shared" si="38"/>
        <v>2201.4144000000001</v>
      </c>
      <c r="H1170" s="3">
        <f t="shared" si="41"/>
        <v>0.5500000000001819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5070.58</v>
      </c>
      <c r="D1172" s="2">
        <f>BILANCA!E167</f>
        <v>2930.07</v>
      </c>
      <c r="E1172" s="2">
        <v>0</v>
      </c>
      <c r="F1172" s="2">
        <v>0</v>
      </c>
      <c r="G1172" s="3">
        <f t="shared" si="38"/>
        <v>1770.77664</v>
      </c>
      <c r="H1172" s="3">
        <f t="shared" si="41"/>
        <v>0.49000000000023647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1414.06</v>
      </c>
      <c r="E1173" s="2">
        <v>0</v>
      </c>
      <c r="F1173" s="2">
        <v>0</v>
      </c>
      <c r="G1173" s="3">
        <f t="shared" si="38"/>
        <v>460.98356000000001</v>
      </c>
      <c r="H1173" s="3">
        <f t="shared" si="41"/>
        <v>5.999999999994543E-2</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3731371.98</v>
      </c>
      <c r="D1176" s="2">
        <f>BILANCA!E171</f>
        <v>6051.08</v>
      </c>
      <c r="E1176" s="2">
        <v>0</v>
      </c>
      <c r="F1176" s="2">
        <v>0</v>
      </c>
      <c r="G1176" s="3">
        <f t="shared" si="38"/>
        <v>621416.70724000013</v>
      </c>
      <c r="H1176" s="3">
        <f t="shared" si="41"/>
        <v>0.10000000001855369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12698.13</v>
      </c>
      <c r="D1177" s="2">
        <f>BILANCA!E172</f>
        <v>6051.08</v>
      </c>
      <c r="E1177" s="2">
        <v>0</v>
      </c>
      <c r="F1177" s="2">
        <v>0</v>
      </c>
      <c r="G1177" s="3">
        <f t="shared" si="38"/>
        <v>4141.6484300000002</v>
      </c>
      <c r="H1177" s="3">
        <f t="shared" si="41"/>
        <v>0.20999999999912689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3718673.85</v>
      </c>
      <c r="D1179" s="2">
        <f>BILANCA!E174</f>
        <v>0</v>
      </c>
      <c r="E1179" s="2">
        <v>0</v>
      </c>
      <c r="F1179" s="2">
        <v>0</v>
      </c>
      <c r="G1179" s="3">
        <f t="shared" si="38"/>
        <v>628455.88065000006</v>
      </c>
      <c r="H1179" s="3">
        <f t="shared" si="41"/>
        <v>0.14999999990686774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122411652.2</v>
      </c>
      <c r="D1180" s="2">
        <f>BILANCA!E176</f>
        <v>138868299.16000003</v>
      </c>
      <c r="E1180" s="2">
        <v>0</v>
      </c>
      <c r="F1180" s="2">
        <v>0</v>
      </c>
      <c r="G1180" s="3">
        <f t="shared" si="38"/>
        <v>68025202.588400021</v>
      </c>
      <c r="H1180" s="3">
        <f t="shared" si="41"/>
        <v>0.36000002920627594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20061845.84</v>
      </c>
      <c r="D1181" s="2">
        <f>BILANCA!E177</f>
        <v>26340023.140000001</v>
      </c>
      <c r="E1181" s="2">
        <v>0</v>
      </c>
      <c r="F1181" s="2">
        <v>0</v>
      </c>
      <c r="G1181" s="3">
        <f t="shared" si="38"/>
        <v>12438863.552520001</v>
      </c>
      <c r="H1181" s="3">
        <f t="shared" si="41"/>
        <v>0.30000000074505806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11426677.33</v>
      </c>
      <c r="D1182" s="2">
        <f>BILANCA!E178</f>
        <v>11069610.990000002</v>
      </c>
      <c r="E1182" s="2">
        <v>0</v>
      </c>
      <c r="F1182" s="2">
        <v>0</v>
      </c>
      <c r="G1182" s="3">
        <f t="shared" si="38"/>
        <v>5773334.6813200004</v>
      </c>
      <c r="H1182" s="3">
        <f t="shared" si="41"/>
        <v>0.33999999798834324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5355323.4400000004</v>
      </c>
      <c r="D1183" s="2">
        <f>BILANCA!E179</f>
        <v>5669787.4400000004</v>
      </c>
      <c r="E1183" s="2">
        <v>0</v>
      </c>
      <c r="F1183" s="2">
        <v>0</v>
      </c>
      <c r="G1183" s="3">
        <f t="shared" si="38"/>
        <v>2888217.4093599999</v>
      </c>
      <c r="H1183" s="3">
        <f t="shared" si="41"/>
        <v>0.88000000081956387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5093528.9400000004</v>
      </c>
      <c r="D1184" s="2">
        <f>BILANCA!E180</f>
        <v>4549583.6100000003</v>
      </c>
      <c r="E1184" s="2">
        <v>0</v>
      </c>
      <c r="F1184" s="2">
        <v>0</v>
      </c>
      <c r="G1184" s="3">
        <f t="shared" si="38"/>
        <v>2469529.1318399999</v>
      </c>
      <c r="H1184" s="3">
        <f t="shared" si="41"/>
        <v>0.44999999925494194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46166.75</v>
      </c>
      <c r="D1185" s="2">
        <f>BILANCA!E181</f>
        <v>39317.25</v>
      </c>
      <c r="E1185" s="2">
        <v>0</v>
      </c>
      <c r="F1185" s="2">
        <v>0</v>
      </c>
      <c r="G1185" s="3">
        <f t="shared" si="38"/>
        <v>21840.21875</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29546.19</v>
      </c>
      <c r="D1187" s="2">
        <f>BILANCA!E183</f>
        <v>23817.43</v>
      </c>
      <c r="E1187" s="2">
        <v>0</v>
      </c>
      <c r="F1187" s="2">
        <v>0</v>
      </c>
      <c r="G1187" s="3">
        <f t="shared" si="38"/>
        <v>13661.045849999999</v>
      </c>
      <c r="H1187" s="3">
        <f t="shared" si="41"/>
        <v>0.61999999999898137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16620.560000000001</v>
      </c>
      <c r="D1188" s="2">
        <f>BILANCA!E184</f>
        <v>15499.82</v>
      </c>
      <c r="E1188" s="2">
        <v>0</v>
      </c>
      <c r="F1188" s="2">
        <v>0</v>
      </c>
      <c r="G1188" s="3">
        <f t="shared" si="38"/>
        <v>8476.3955999999998</v>
      </c>
      <c r="H1188" s="3">
        <f t="shared" si="41"/>
        <v>0.61999999999898137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95.49</v>
      </c>
      <c r="E1189" s="2">
        <v>0</v>
      </c>
      <c r="F1189" s="2">
        <v>0</v>
      </c>
      <c r="G1189" s="3">
        <f t="shared" si="38"/>
        <v>34.185419999999993</v>
      </c>
      <c r="H1189" s="3">
        <f t="shared" si="41"/>
        <v>0.48999999999999488</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158.88999999999999</v>
      </c>
      <c r="E1190" s="2">
        <v>0</v>
      </c>
      <c r="F1190" s="2">
        <v>0</v>
      </c>
      <c r="G1190" s="3">
        <f>B1190/1000*C1190+B1190/500*D1190</f>
        <v>57.200399999999995</v>
      </c>
      <c r="H1190" s="3">
        <f>ABS(C1190-ROUND(C1190,0))+ABS(D1190-ROUND(D1190,0))</f>
        <v>0.11000000000001364</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158.88999999999999</v>
      </c>
      <c r="E1193" s="2">
        <v>0</v>
      </c>
      <c r="F1193" s="2">
        <v>0</v>
      </c>
      <c r="G1193" s="3">
        <f t="shared" si="42"/>
        <v>58.153739999999992</v>
      </c>
      <c r="H1193" s="3">
        <f t="shared" si="43"/>
        <v>0.11000000000001364</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448039.67</v>
      </c>
      <c r="D1198" s="2">
        <f>BILANCA!E194</f>
        <v>420671.86</v>
      </c>
      <c r="E1198" s="2">
        <v>0</v>
      </c>
      <c r="F1198" s="2">
        <v>0</v>
      </c>
      <c r="G1198" s="3">
        <f t="shared" si="38"/>
        <v>242404.07731999998</v>
      </c>
      <c r="H1198" s="3">
        <f t="shared" si="41"/>
        <v>0.47000000003026798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4447.34</v>
      </c>
      <c r="D1199" s="2">
        <f>BILANCA!E195</f>
        <v>3920.66</v>
      </c>
      <c r="E1199" s="2">
        <v>0</v>
      </c>
      <c r="F1199" s="2">
        <v>0</v>
      </c>
      <c r="G1199" s="3">
        <f t="shared" si="38"/>
        <v>2322.55674</v>
      </c>
      <c r="H1199" s="3">
        <f t="shared" si="41"/>
        <v>0.68000000000029104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479171.19</v>
      </c>
      <c r="D1200" s="2">
        <f>BILANCA!E196</f>
        <v>386075.79</v>
      </c>
      <c r="E1200" s="2">
        <v>0</v>
      </c>
      <c r="F1200" s="2">
        <v>0</v>
      </c>
      <c r="G1200" s="3">
        <f t="shared" si="38"/>
        <v>237751.32630000002</v>
      </c>
      <c r="H1200" s="3">
        <f t="shared" si="41"/>
        <v>0.40000000002328306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2023068.05</v>
      </c>
      <c r="D1201" s="2">
        <f>BILANCA!E197</f>
        <v>3350258.6399999997</v>
      </c>
      <c r="E1201" s="2">
        <v>0</v>
      </c>
      <c r="F1201" s="2">
        <v>0</v>
      </c>
      <c r="G1201" s="3">
        <f t="shared" si="38"/>
        <v>1666204.7980299999</v>
      </c>
      <c r="H1201" s="3">
        <f t="shared" si="41"/>
        <v>0.41000000038184226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625</v>
      </c>
      <c r="D1202" s="2">
        <f>BILANCA!E198</f>
        <v>0</v>
      </c>
      <c r="E1202" s="2">
        <v>0</v>
      </c>
      <c r="F1202" s="2">
        <v>0</v>
      </c>
      <c r="G1202" s="3">
        <f t="shared" ref="G1202:G1206" si="44">B1202/1000*C1202+B1202/500*D1202</f>
        <v>120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403536.03</v>
      </c>
      <c r="D1203" s="2">
        <f>BILANCA!E199</f>
        <v>196454.69</v>
      </c>
      <c r="E1203" s="2">
        <v>0</v>
      </c>
      <c r="F1203" s="2">
        <v>0</v>
      </c>
      <c r="G1203" s="3">
        <f t="shared" si="44"/>
        <v>153713.96413000004</v>
      </c>
      <c r="H1203" s="3">
        <f t="shared" si="45"/>
        <v>0.34000000002561137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37.01</v>
      </c>
      <c r="D1204" s="2">
        <f>BILANCA!E200</f>
        <v>0</v>
      </c>
      <c r="E1204" s="2">
        <v>0</v>
      </c>
      <c r="F1204" s="2">
        <v>0</v>
      </c>
      <c r="G1204" s="3">
        <f t="shared" si="44"/>
        <v>7.1799400000000002</v>
      </c>
      <c r="H1204" s="3">
        <f t="shared" si="45"/>
        <v>9.9999999999980105E-3</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79162.78</v>
      </c>
      <c r="D1205" s="2">
        <f>BILANCA!E201</f>
        <v>60924.88</v>
      </c>
      <c r="E1205" s="2">
        <v>0</v>
      </c>
      <c r="F1205" s="2">
        <v>0</v>
      </c>
      <c r="G1205" s="3">
        <f t="shared" si="44"/>
        <v>39197.445299999999</v>
      </c>
      <c r="H1205" s="3">
        <f t="shared" si="45"/>
        <v>0.3400000000037835</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1539707.23</v>
      </c>
      <c r="D1206" s="2">
        <f>BILANCA!E202</f>
        <v>3092879.07</v>
      </c>
      <c r="E1206" s="2">
        <v>0</v>
      </c>
      <c r="F1206" s="2">
        <v>0</v>
      </c>
      <c r="G1206" s="3">
        <f t="shared" si="44"/>
        <v>1514191.2125200001</v>
      </c>
      <c r="H1206" s="3">
        <f t="shared" si="45"/>
        <v>0.29999999981373549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6361059.3999999994</v>
      </c>
      <c r="D1223" s="2">
        <f>BILANCA!E219</f>
        <v>5528974.54</v>
      </c>
      <c r="E1223" s="2">
        <v>0</v>
      </c>
      <c r="F1223" s="2">
        <v>0</v>
      </c>
      <c r="G1223" s="3">
        <f t="shared" si="38"/>
        <v>3710248.8062399998</v>
      </c>
      <c r="H1223" s="3">
        <f t="shared" si="41"/>
        <v>0.85999999940395355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6361059.3999999994</v>
      </c>
      <c r="D1224" s="2">
        <f>BILANCA!E220</f>
        <v>5528974.54</v>
      </c>
      <c r="E1224" s="2">
        <v>0</v>
      </c>
      <c r="F1224" s="2">
        <v>0</v>
      </c>
      <c r="G1224" s="3">
        <f t="shared" si="38"/>
        <v>3727667.8147200001</v>
      </c>
      <c r="H1224" s="3">
        <f t="shared" si="41"/>
        <v>0.85999999940395355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5157316.54</v>
      </c>
      <c r="D1229" s="2">
        <f>BILANCA!E225</f>
        <v>4552100.34</v>
      </c>
      <c r="E1229" s="2">
        <v>0</v>
      </c>
      <c r="F1229" s="2">
        <v>0</v>
      </c>
      <c r="G1229" s="3">
        <f t="shared" si="38"/>
        <v>3123272.2711800002</v>
      </c>
      <c r="H1229" s="3">
        <f t="shared" si="41"/>
        <v>0.79999999981373549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70291.429999999993</v>
      </c>
      <c r="D1231" s="2">
        <f>BILANCA!E227</f>
        <v>52075.42</v>
      </c>
      <c r="E1231" s="2">
        <v>0</v>
      </c>
      <c r="F1231" s="2">
        <v>0</v>
      </c>
      <c r="G1231" s="3">
        <f t="shared" si="38"/>
        <v>38551.741670000003</v>
      </c>
      <c r="H1231" s="3">
        <f t="shared" si="41"/>
        <v>0.84999999999126885</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1103451.43</v>
      </c>
      <c r="D1234" s="2">
        <f>BILANCA!E230</f>
        <v>924798.78</v>
      </c>
      <c r="E1234" s="2">
        <v>0</v>
      </c>
      <c r="F1234" s="2">
        <v>0</v>
      </c>
      <c r="G1234" s="3">
        <f t="shared" si="38"/>
        <v>661482.97375999996</v>
      </c>
      <c r="H1234" s="3">
        <f t="shared" si="41"/>
        <v>0.64999999990686774</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30000</v>
      </c>
      <c r="D1235" s="2">
        <f>BILANCA!E231</f>
        <v>0</v>
      </c>
      <c r="E1235" s="2">
        <v>0</v>
      </c>
      <c r="F1235" s="2">
        <v>0</v>
      </c>
      <c r="G1235" s="3">
        <f t="shared" si="38"/>
        <v>6750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223891.36</v>
      </c>
      <c r="D1251" s="2">
        <f>BILANCA!E247</f>
        <v>6384782.1299999999</v>
      </c>
      <c r="E1251" s="2">
        <v>0</v>
      </c>
      <c r="F1251" s="2">
        <v>0</v>
      </c>
      <c r="G1251" s="3">
        <f>B1251/1000*C1251+B1251/500*D1251</f>
        <v>3131422.8044199999</v>
      </c>
      <c r="H1251" s="3">
        <f>ABS(C1251-ROUND(C1251,0))+ABS(D1251-ROUND(D1251,0))</f>
        <v>0.48999999987427145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27149.7</v>
      </c>
      <c r="D1252" s="2">
        <f>BILANCA!E248</f>
        <v>6396.84</v>
      </c>
      <c r="E1252" s="2">
        <v>0</v>
      </c>
      <c r="F1252" s="2">
        <v>0</v>
      </c>
      <c r="G1252" s="3">
        <f t="shared" si="38"/>
        <v>9666.2979599999999</v>
      </c>
      <c r="H1252" s="3">
        <f t="shared" si="41"/>
        <v>0.45999999999912689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200</v>
      </c>
      <c r="D1253" s="2">
        <f>BILANCA!E249</f>
        <v>193.68</v>
      </c>
      <c r="E1253" s="2">
        <v>0</v>
      </c>
      <c r="F1253" s="2">
        <v>0</v>
      </c>
      <c r="G1253" s="3">
        <f t="shared" si="38"/>
        <v>142.72847999999999</v>
      </c>
      <c r="H1253" s="3">
        <f t="shared" si="41"/>
        <v>0.31999999999999318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26949.7</v>
      </c>
      <c r="D1254" s="2">
        <f>BILANCA!E250</f>
        <v>6203.16</v>
      </c>
      <c r="E1254" s="2">
        <v>0</v>
      </c>
      <c r="F1254" s="2">
        <v>0</v>
      </c>
      <c r="G1254" s="3">
        <f t="shared" si="38"/>
        <v>9602.86888</v>
      </c>
      <c r="H1254" s="3">
        <f t="shared" si="41"/>
        <v>0.45999999999912689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102349806.36</v>
      </c>
      <c r="D1255" s="2">
        <f>BILANCA!E251</f>
        <v>112528276.02000001</v>
      </c>
      <c r="E1255" s="2">
        <v>0</v>
      </c>
      <c r="F1255" s="2">
        <v>0</v>
      </c>
      <c r="G1255" s="3">
        <f t="shared" si="38"/>
        <v>80214557.807999998</v>
      </c>
      <c r="H1255" s="3">
        <f t="shared" si="41"/>
        <v>0.38000001013278961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97630695.950000003</v>
      </c>
      <c r="D1256" s="2">
        <f>BILANCA!E252</f>
        <v>113451552.21000001</v>
      </c>
      <c r="E1256" s="2">
        <v>0</v>
      </c>
      <c r="F1256" s="2">
        <v>0</v>
      </c>
      <c r="G1256" s="3">
        <f t="shared" si="38"/>
        <v>79835314.89102</v>
      </c>
      <c r="H1256" s="3">
        <f t="shared" si="41"/>
        <v>0.26000000536441803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104583347.44</v>
      </c>
      <c r="D1257" s="2">
        <f>BILANCA!E253</f>
        <v>119600628.23</v>
      </c>
      <c r="E1257" s="2">
        <v>0</v>
      </c>
      <c r="F1257" s="2">
        <v>0</v>
      </c>
      <c r="G1257" s="3">
        <f t="shared" si="38"/>
        <v>84914797.163299993</v>
      </c>
      <c r="H1257" s="3">
        <f t="shared" si="41"/>
        <v>0.67000000178813934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6952651.4900000002</v>
      </c>
      <c r="D1258" s="2">
        <f>BILANCA!E254</f>
        <v>6149076.0199999996</v>
      </c>
      <c r="E1258" s="2">
        <v>0</v>
      </c>
      <c r="F1258" s="2">
        <v>0</v>
      </c>
      <c r="G1258" s="3">
        <f t="shared" si="38"/>
        <v>4774199.27544</v>
      </c>
      <c r="H1258" s="3">
        <f t="shared" si="41"/>
        <v>0.50999999977648258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581608.65000000037</v>
      </c>
      <c r="D1259" s="2">
        <f>BILANCA!E255</f>
        <v>-12293819.350000001</v>
      </c>
      <c r="E1259" s="2">
        <v>0</v>
      </c>
      <c r="F1259" s="2">
        <v>0</v>
      </c>
      <c r="G1259" s="3">
        <f t="shared" si="38"/>
        <v>-5977501.4824500009</v>
      </c>
      <c r="H1259" s="3">
        <f t="shared" si="41"/>
        <v>0.70000000111758709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13539845.99</v>
      </c>
      <c r="D1260" s="2">
        <f>BILANCA!E256</f>
        <v>15445462.34</v>
      </c>
      <c r="E1260" s="2">
        <v>0</v>
      </c>
      <c r="F1260" s="2">
        <v>0</v>
      </c>
      <c r="G1260" s="3">
        <f t="shared" si="38"/>
        <v>11107692.6675</v>
      </c>
      <c r="H1260" s="3">
        <f t="shared" si="41"/>
        <v>0.34999999962747097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12900639.470000001</v>
      </c>
      <c r="D1261" s="2">
        <f>BILANCA!E257</f>
        <v>11023457.369999999</v>
      </c>
      <c r="E1261" s="2">
        <v>0</v>
      </c>
      <c r="F1261" s="2">
        <v>0</v>
      </c>
      <c r="G1261" s="3">
        <f t="shared" si="38"/>
        <v>8771836.10671</v>
      </c>
      <c r="H1261" s="3">
        <f t="shared" si="41"/>
        <v>0.83999999985098839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639206.52</v>
      </c>
      <c r="D1263" s="2">
        <f>BILANCA!E259</f>
        <v>4422004.97</v>
      </c>
      <c r="E1263" s="2">
        <v>0</v>
      </c>
      <c r="F1263" s="2">
        <v>0</v>
      </c>
      <c r="G1263" s="3">
        <f t="shared" si="38"/>
        <v>2399253.7643799996</v>
      </c>
      <c r="H1263" s="3">
        <f t="shared" si="41"/>
        <v>0.51000000024214387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12958237.34</v>
      </c>
      <c r="D1264" s="2">
        <f>BILANCA!E260</f>
        <v>27739281.690000001</v>
      </c>
      <c r="E1264" s="2">
        <v>0</v>
      </c>
      <c r="F1264" s="2">
        <v>0</v>
      </c>
      <c r="G1264" s="3">
        <f t="shared" si="38"/>
        <v>17382947.382880002</v>
      </c>
      <c r="H1264" s="3">
        <f t="shared" si="41"/>
        <v>0.64999999850988388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12958237.34</v>
      </c>
      <c r="D1266" s="2">
        <f>BILANCA!E262</f>
        <v>27739281.690000001</v>
      </c>
      <c r="E1266" s="2">
        <v>0</v>
      </c>
      <c r="F1266" s="2">
        <v>0</v>
      </c>
      <c r="G1266" s="3">
        <f t="shared" si="38"/>
        <v>17519820.98432</v>
      </c>
      <c r="H1266" s="3">
        <f t="shared" si="41"/>
        <v>0.64999999850988388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6215.45</v>
      </c>
      <c r="E1268" s="2">
        <v>0</v>
      </c>
      <c r="F1268" s="2">
        <v>0</v>
      </c>
      <c r="G1268" s="3">
        <f>B1268/1000*C1268+B1268/500*D1268</f>
        <v>3207.1722</v>
      </c>
      <c r="H1268" s="3">
        <f>ABS(C1268-ROUND(C1268,0))+ABS(D1268-ROUND(D1268,0))</f>
        <v>0.4499999999998181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6215.45</v>
      </c>
      <c r="E1274" s="2">
        <v>0</v>
      </c>
      <c r="F1274" s="2">
        <v>0</v>
      </c>
      <c r="G1274" s="3">
        <f t="shared" si="46"/>
        <v>3281.7575999999999</v>
      </c>
      <c r="H1274" s="3">
        <f t="shared" si="47"/>
        <v>0.4499999999998181</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4132757.9299999997</v>
      </c>
      <c r="D1278" s="2">
        <f>BILANCA!E274</f>
        <v>11373828.540000001</v>
      </c>
      <c r="E1278" s="2">
        <v>0</v>
      </c>
      <c r="F1278" s="2">
        <v>0</v>
      </c>
      <c r="G1278" s="3">
        <f t="shared" si="38"/>
        <v>7203951.2226800006</v>
      </c>
      <c r="H1278" s="3">
        <f t="shared" si="41"/>
        <v>0.52999999932944775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50803.5</v>
      </c>
      <c r="D1279" s="2">
        <f>BILANCA!E275</f>
        <v>5570</v>
      </c>
      <c r="E1279" s="2">
        <v>0</v>
      </c>
      <c r="F1279" s="2">
        <v>0</v>
      </c>
      <c r="G1279" s="3">
        <f t="shared" ref="G1279:G1294" si="48">B1279/1000*C1279+B1279/500*D1279</f>
        <v>16662.801500000001</v>
      </c>
      <c r="H1279" s="3">
        <f t="shared" ref="H1279:H1294" si="49">ABS(C1279-ROUND(C1279,0))+ABS(D1279-ROUND(D1279,0))</f>
        <v>0.5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23615.96</v>
      </c>
      <c r="D1280" s="2">
        <f>BILANCA!E276</f>
        <v>0</v>
      </c>
      <c r="E1280" s="2">
        <v>0</v>
      </c>
      <c r="F1280" s="2">
        <v>0</v>
      </c>
      <c r="G1280" s="3">
        <f t="shared" si="48"/>
        <v>6376.3092000000006</v>
      </c>
      <c r="H1280" s="3">
        <f t="shared" si="49"/>
        <v>4.0000000000873115E-2</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951730.03</v>
      </c>
      <c r="D1281" s="2">
        <f>BILANCA!E277</f>
        <v>7483092.0800000001</v>
      </c>
      <c r="E1281" s="2">
        <v>0</v>
      </c>
      <c r="F1281" s="2">
        <v>0</v>
      </c>
      <c r="G1281" s="3">
        <f t="shared" si="48"/>
        <v>4313754.7454900006</v>
      </c>
      <c r="H1281" s="3">
        <f t="shared" si="49"/>
        <v>0.11000000010244548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950992.91</v>
      </c>
      <c r="E1284" s="2">
        <v>0</v>
      </c>
      <c r="F1284" s="2">
        <v>0</v>
      </c>
      <c r="G1284" s="3">
        <f t="shared" si="48"/>
        <v>521144.11468000006</v>
      </c>
      <c r="H1284" s="3">
        <f t="shared" si="49"/>
        <v>8.999999996740371E-2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20339.310000000001</v>
      </c>
      <c r="E1285" s="2">
        <v>0</v>
      </c>
      <c r="F1285" s="2">
        <v>0</v>
      </c>
      <c r="G1285" s="3">
        <f t="shared" si="48"/>
        <v>11186.620500000001</v>
      </c>
      <c r="H1285" s="3">
        <f t="shared" si="49"/>
        <v>0.31000000000130967</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80846.62</v>
      </c>
      <c r="D1287" s="2">
        <f>BILANCA!E283</f>
        <v>3136394.08</v>
      </c>
      <c r="E1287" s="2">
        <v>0</v>
      </c>
      <c r="F1287" s="2">
        <v>0</v>
      </c>
      <c r="G1287" s="3">
        <f t="shared" si="48"/>
        <v>1759956.8340600003</v>
      </c>
      <c r="H1287" s="3">
        <f t="shared" si="49"/>
        <v>0.46000000007916242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870883.41</v>
      </c>
      <c r="D1289" s="2">
        <f>BILANCA!E285</f>
        <v>3375365.78</v>
      </c>
      <c r="E1289" s="2">
        <v>0</v>
      </c>
      <c r="F1289" s="2">
        <v>0</v>
      </c>
      <c r="G1289" s="3">
        <f t="shared" si="48"/>
        <v>2126430.57663</v>
      </c>
      <c r="H1289" s="3">
        <f t="shared" si="49"/>
        <v>0.63000000023748726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355028.69</v>
      </c>
      <c r="D1290" s="2">
        <f>BILANCA!E286</f>
        <v>248677.61</v>
      </c>
      <c r="E1290" s="2">
        <v>0</v>
      </c>
      <c r="F1290" s="2">
        <v>0</v>
      </c>
      <c r="G1290" s="3">
        <f t="shared" si="48"/>
        <v>238667.49480000001</v>
      </c>
      <c r="H1290" s="3">
        <f t="shared" si="49"/>
        <v>0.70000000001164153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238284.1</v>
      </c>
      <c r="D1291" s="2">
        <f>BILANCA!E287</f>
        <v>479200.02</v>
      </c>
      <c r="E1291" s="2">
        <v>0</v>
      </c>
      <c r="F1291" s="2">
        <v>0</v>
      </c>
      <c r="G1291" s="3">
        <f t="shared" si="48"/>
        <v>336268.24334000004</v>
      </c>
      <c r="H1291" s="3">
        <f t="shared" si="49"/>
        <v>0.12000000002444722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233567.09</v>
      </c>
      <c r="D1292" s="2">
        <f>BILANCA!E288</f>
        <v>307731.17</v>
      </c>
      <c r="E1292" s="2">
        <v>0</v>
      </c>
      <c r="F1292" s="2">
        <v>0</v>
      </c>
      <c r="G1292" s="3">
        <f t="shared" si="48"/>
        <v>239426.29925999994</v>
      </c>
      <c r="H1292" s="3">
        <f t="shared" si="49"/>
        <v>0.2599999999802094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2201167.71</v>
      </c>
      <c r="D1293" s="2">
        <f>BILANCA!E289</f>
        <v>2786708.39</v>
      </c>
      <c r="E1293" s="2">
        <v>0</v>
      </c>
      <c r="F1293" s="2">
        <v>0</v>
      </c>
      <c r="G1293" s="3">
        <f t="shared" si="48"/>
        <v>2200207.4106699997</v>
      </c>
      <c r="H1293" s="3">
        <f t="shared" si="49"/>
        <v>0.68000000016763806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78560.850000000006</v>
      </c>
      <c r="D1294" s="2">
        <f>BILANCA!E290</f>
        <v>62849.27</v>
      </c>
      <c r="E1294" s="2">
        <v>0</v>
      </c>
      <c r="F1294" s="2">
        <v>0</v>
      </c>
      <c r="G1294" s="3">
        <f t="shared" si="48"/>
        <v>58009.666759999993</v>
      </c>
      <c r="H1294" s="3">
        <f t="shared" si="49"/>
        <v>0.41999999999097781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4743.83</v>
      </c>
      <c r="D1295" s="2">
        <f>BILANCA!E291</f>
        <v>2930.07</v>
      </c>
      <c r="E1295" s="2">
        <v>0</v>
      </c>
      <c r="F1295" s="2">
        <v>0</v>
      </c>
      <c r="G1295" s="3">
        <f t="shared" si="38"/>
        <v>3022.1314499999999</v>
      </c>
      <c r="H1295" s="3">
        <f t="shared" si="41"/>
        <v>0.24000000000023647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1141.76</v>
      </c>
      <c r="D1296" s="2">
        <f>BILANCA!E292</f>
        <v>0</v>
      </c>
      <c r="E1296" s="2">
        <v>0</v>
      </c>
      <c r="F1296" s="2">
        <v>0</v>
      </c>
      <c r="G1296" s="3">
        <f t="shared" ref="G1296:G1299" si="50">B1296/1000*C1296+B1296/500*D1296</f>
        <v>326.54335999999995</v>
      </c>
      <c r="H1296" s="3">
        <f t="shared" ref="H1296:H1299" si="51">ABS(C1296-ROUND(C1296,0))+ABS(D1296-ROUND(D1296,0))</f>
        <v>0.24000000000000909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3602.07</v>
      </c>
      <c r="D1297" s="2">
        <f>BILANCA!E293</f>
        <v>2930.07</v>
      </c>
      <c r="E1297" s="2">
        <v>0</v>
      </c>
      <c r="F1297" s="2">
        <v>0</v>
      </c>
      <c r="G1297" s="3">
        <f t="shared" si="50"/>
        <v>2715.65427</v>
      </c>
      <c r="H1297" s="3">
        <f t="shared" si="51"/>
        <v>0.14000000000032742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8422074.6300000008</v>
      </c>
      <c r="D1301" s="2">
        <f>BILANCA!E297</f>
        <v>54460097.170000002</v>
      </c>
      <c r="E1301" s="2">
        <v>0</v>
      </c>
      <c r="F1301" s="2">
        <v>0</v>
      </c>
      <c r="G1301" s="3">
        <f t="shared" si="38"/>
        <v>34146600.270269997</v>
      </c>
      <c r="H1301" s="3">
        <f t="shared" si="41"/>
        <v>0.54000000096857548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8422074.6300000008</v>
      </c>
      <c r="D1302" s="2">
        <f>BILANCA!E298</f>
        <v>54460097.170000002</v>
      </c>
      <c r="E1302" s="2">
        <v>0</v>
      </c>
      <c r="F1302" s="2">
        <v>0</v>
      </c>
      <c r="G1302" s="3">
        <f t="shared" si="38"/>
        <v>34263942.539239995</v>
      </c>
      <c r="H1302" s="3">
        <f t="shared" si="41"/>
        <v>0.54000000096857548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359874.47</v>
      </c>
      <c r="D1303" s="2">
        <f>BILANCA!E300</f>
        <v>355670.47</v>
      </c>
      <c r="E1303" s="2">
        <v>0</v>
      </c>
      <c r="F1303" s="2">
        <v>0</v>
      </c>
      <c r="G1303" s="3">
        <f t="shared" si="38"/>
        <v>313866.11512999993</v>
      </c>
      <c r="H1303" s="3">
        <f t="shared" si="41"/>
        <v>0.93999999994412065</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30000</v>
      </c>
      <c r="D1304" s="2">
        <f>BILANCA!E301</f>
        <v>200000</v>
      </c>
      <c r="E1304" s="2">
        <v>0</v>
      </c>
      <c r="F1304" s="2">
        <v>0</v>
      </c>
      <c r="G1304" s="3">
        <f t="shared" si="38"/>
        <v>126420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1027902.71</v>
      </c>
      <c r="D1305" s="2">
        <f>BILANCA!E302</f>
        <v>1984512.64</v>
      </c>
      <c r="E1305" s="2">
        <v>0</v>
      </c>
      <c r="F1305" s="2">
        <v>0</v>
      </c>
      <c r="G1305" s="3">
        <f t="shared" si="38"/>
        <v>1474093.7570499999</v>
      </c>
      <c r="H1305" s="3">
        <f t="shared" si="41"/>
        <v>0.65000000013969839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3082076.67</v>
      </c>
      <c r="D1306" s="2">
        <f>BILANCA!E303</f>
        <v>9445586.4499999993</v>
      </c>
      <c r="E1306" s="2">
        <v>0</v>
      </c>
      <c r="F1306" s="2">
        <v>0</v>
      </c>
      <c r="G1306" s="3">
        <f t="shared" si="38"/>
        <v>6504081.8727199994</v>
      </c>
      <c r="H1306" s="3">
        <f t="shared" si="41"/>
        <v>0.77999999932944775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416540.02</v>
      </c>
      <c r="D1307" s="2">
        <f>BILANCA!E304</f>
        <v>1858069</v>
      </c>
      <c r="E1307" s="2">
        <v>0</v>
      </c>
      <c r="F1307" s="2">
        <v>0</v>
      </c>
      <c r="G1307" s="3">
        <f>B1307/1000*C1307+B1307/500*D1307</f>
        <v>1227405.37194</v>
      </c>
      <c r="H1307" s="3">
        <f>ABS(C1307-ROUND(C1307,0))+ABS(D1307-ROUND(D1307,0))</f>
        <v>2.0000000018626451E-2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5070.58</v>
      </c>
      <c r="D1309" s="2">
        <f>BILANCA!E306</f>
        <v>4344.13</v>
      </c>
      <c r="E1309" s="2">
        <v>0</v>
      </c>
      <c r="F1309" s="2">
        <v>0</v>
      </c>
      <c r="G1309" s="3">
        <f t="shared" si="52"/>
        <v>4113.8931599999996</v>
      </c>
      <c r="H1309" s="3">
        <f t="shared" si="41"/>
        <v>0.5500000000001819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162422.59</v>
      </c>
      <c r="D1311" s="2">
        <f>BILANCA!E308</f>
        <v>248896.38</v>
      </c>
      <c r="E1311" s="2">
        <v>0</v>
      </c>
      <c r="F1311" s="2">
        <v>0</v>
      </c>
      <c r="G1311" s="3">
        <f t="shared" si="52"/>
        <v>198724.82034999999</v>
      </c>
      <c r="H1311" s="3">
        <f t="shared" si="41"/>
        <v>0.79000000000814907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73709.149999999994</v>
      </c>
      <c r="D1312" s="2">
        <f>BILANCA!E309</f>
        <v>88921.34</v>
      </c>
      <c r="E1312" s="2">
        <v>0</v>
      </c>
      <c r="F1312" s="2">
        <v>0</v>
      </c>
      <c r="G1312" s="3">
        <f t="shared" si="52"/>
        <v>75968.652659999992</v>
      </c>
      <c r="H1312" s="3">
        <f t="shared" si="41"/>
        <v>0.48999999999068677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50407.11</v>
      </c>
      <c r="E1313" s="2">
        <v>0</v>
      </c>
      <c r="F1313" s="2">
        <v>0</v>
      </c>
      <c r="G1313" s="3">
        <f t="shared" si="52"/>
        <v>30546.70866</v>
      </c>
      <c r="H1313" s="3">
        <f t="shared" si="41"/>
        <v>0.11000000000058208</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105940.84</v>
      </c>
      <c r="D1314" s="2">
        <f>BILANCA!E311</f>
        <v>59989.03</v>
      </c>
      <c r="E1314" s="2">
        <v>0</v>
      </c>
      <c r="F1314" s="2">
        <v>0</v>
      </c>
      <c r="G1314" s="3">
        <f t="shared" si="52"/>
        <v>68679.345600000001</v>
      </c>
      <c r="H1314" s="3">
        <f t="shared" si="41"/>
        <v>0.19000000000232831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4151290.03</v>
      </c>
      <c r="D1339" s="2">
        <f>BILANCA!E336</f>
        <v>3119216.25</v>
      </c>
      <c r="E1339" s="2">
        <v>0</v>
      </c>
      <c r="F1339" s="2">
        <v>0</v>
      </c>
      <c r="G1339" s="3">
        <f t="shared" si="52"/>
        <v>3418218.7123699998</v>
      </c>
      <c r="H1339" s="3">
        <f t="shared" si="41"/>
        <v>0.27999999979510903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7275387.2999999998</v>
      </c>
      <c r="D1340" s="2">
        <f>BILANCA!E337</f>
        <v>7950394.7400000002</v>
      </c>
      <c r="E1340" s="2">
        <v>0</v>
      </c>
      <c r="F1340" s="2">
        <v>0</v>
      </c>
      <c r="G1340" s="3">
        <f t="shared" si="52"/>
        <v>7648138.3374000005</v>
      </c>
      <c r="H1340" s="3">
        <f t="shared" si="41"/>
        <v>0.55999999959021807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1309058.2</v>
      </c>
      <c r="D1341" s="2">
        <f>BILANCA!E338</f>
        <v>570855.03</v>
      </c>
      <c r="E1341" s="2">
        <v>0</v>
      </c>
      <c r="F1341" s="2">
        <v>0</v>
      </c>
      <c r="G1341" s="3">
        <f t="shared" si="52"/>
        <v>811204.29405999999</v>
      </c>
      <c r="H1341" s="3">
        <f t="shared" si="41"/>
        <v>0.22999999998137355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714009.85</v>
      </c>
      <c r="D1342" s="2">
        <f>BILANCA!E339</f>
        <v>2779403.61</v>
      </c>
      <c r="E1342" s="2">
        <v>0</v>
      </c>
      <c r="F1342" s="2">
        <v>0</v>
      </c>
      <c r="G1342" s="3">
        <f t="shared" si="52"/>
        <v>2082575.26724</v>
      </c>
      <c r="H1342" s="3">
        <f t="shared" si="41"/>
        <v>0.54000000015366822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2443519.73</v>
      </c>
      <c r="D1345" s="2">
        <f>BILANCA!E342</f>
        <v>2276300.5099999998</v>
      </c>
      <c r="E1345" s="2">
        <v>0</v>
      </c>
      <c r="F1345" s="2">
        <v>0</v>
      </c>
      <c r="G1345" s="3">
        <f t="shared" si="52"/>
        <v>2343700.4512499999</v>
      </c>
      <c r="H1345" s="3">
        <f t="shared" si="41"/>
        <v>0.76000000024214387</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3917539.67</v>
      </c>
      <c r="D1346" s="2">
        <f>BILANCA!E343</f>
        <v>3252674.03</v>
      </c>
      <c r="E1346" s="2">
        <v>0</v>
      </c>
      <c r="F1346" s="2">
        <v>0</v>
      </c>
      <c r="G1346" s="3">
        <f t="shared" si="52"/>
        <v>3502090.27728</v>
      </c>
      <c r="H1346" s="3">
        <f t="shared" si="41"/>
        <v>0.35999999986961484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69343.929999999993</v>
      </c>
      <c r="D1347" s="2">
        <f>BILANCA!E344</f>
        <v>25105.91</v>
      </c>
      <c r="E1347" s="2">
        <v>0</v>
      </c>
      <c r="F1347" s="2">
        <v>0</v>
      </c>
      <c r="G1347" s="3">
        <f t="shared" si="52"/>
        <v>40290.287750000003</v>
      </c>
      <c r="H1347" s="3">
        <f t="shared" si="41"/>
        <v>0.16000000000713044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107082.95</v>
      </c>
      <c r="D1354" s="2">
        <f>BILANCA!E351</f>
        <v>117697.73</v>
      </c>
      <c r="E1354" s="2">
        <v>0</v>
      </c>
      <c r="F1354" s="2">
        <v>0</v>
      </c>
      <c r="G1354" s="3">
        <f t="shared" si="52"/>
        <v>117812.57303999999</v>
      </c>
      <c r="H1354" s="3">
        <f t="shared" si="41"/>
        <v>0.32000000000698492</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70291.429999999993</v>
      </c>
      <c r="D1357" s="2">
        <f>BILANCA!E354</f>
        <v>52075.42</v>
      </c>
      <c r="E1357" s="2">
        <v>0</v>
      </c>
      <c r="F1357" s="2">
        <v>0</v>
      </c>
      <c r="G1357" s="3">
        <f t="shared" si="52"/>
        <v>60531.46768999999</v>
      </c>
      <c r="H1357" s="3">
        <f t="shared" si="41"/>
        <v>0.84999999999126885</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4673.5200000000004</v>
      </c>
      <c r="D1368" s="2">
        <f>BILANCA!E365</f>
        <v>9603.9</v>
      </c>
      <c r="E1368" s="2">
        <v>0</v>
      </c>
      <c r="F1368" s="2">
        <v>0</v>
      </c>
      <c r="G1368" s="3">
        <f t="shared" si="57"/>
        <v>8549.5125599999992</v>
      </c>
      <c r="H1368" s="3">
        <f t="shared" si="58"/>
        <v>0.57999999999992724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143860</v>
      </c>
      <c r="D1369" s="2">
        <f>BILANCA!E366</f>
        <v>295906.53999999998</v>
      </c>
      <c r="E1369" s="2">
        <v>0</v>
      </c>
      <c r="F1369" s="2">
        <v>0</v>
      </c>
      <c r="G1369" s="3">
        <f t="shared" si="57"/>
        <v>264106.63571999996</v>
      </c>
      <c r="H1369" s="3">
        <f t="shared" si="58"/>
        <v>0.46000000002095476</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57270.8</v>
      </c>
      <c r="D1370" s="2">
        <f>BILANCA!E367</f>
        <v>84951.05</v>
      </c>
      <c r="E1370" s="2">
        <v>0</v>
      </c>
      <c r="F1370" s="2">
        <v>0</v>
      </c>
      <c r="G1370" s="3">
        <f t="shared" si="57"/>
        <v>81782.244000000006</v>
      </c>
      <c r="H1370" s="3">
        <f t="shared" si="58"/>
        <v>0.25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833.94</v>
      </c>
      <c r="D1371" s="2">
        <f>BILANCA!E368</f>
        <v>99955.64</v>
      </c>
      <c r="E1371" s="2">
        <v>0</v>
      </c>
      <c r="F1371" s="2">
        <v>0</v>
      </c>
      <c r="G1371" s="3">
        <f t="shared" si="57"/>
        <v>72469.024419999987</v>
      </c>
      <c r="H1371" s="3">
        <f t="shared" si="58"/>
        <v>0.42000000000052751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30903</v>
      </c>
      <c r="E1373" s="2">
        <v>0</v>
      </c>
      <c r="F1373" s="2">
        <v>0</v>
      </c>
      <c r="G1373" s="3">
        <f t="shared" si="59"/>
        <v>22435.577999999998</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5662708.2300000004</v>
      </c>
      <c r="E1374" s="2">
        <v>0</v>
      </c>
      <c r="F1374" s="2">
        <v>0</v>
      </c>
      <c r="G1374" s="3">
        <f t="shared" si="59"/>
        <v>4122451.5914400001</v>
      </c>
      <c r="H1374" s="3">
        <f t="shared" si="60"/>
        <v>0.23000000044703484</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1126.9100000000001</v>
      </c>
      <c r="D1382" s="2">
        <f>BILANCA!E379</f>
        <v>52565.57</v>
      </c>
      <c r="E1382" s="2">
        <v>0</v>
      </c>
      <c r="F1382" s="2">
        <v>0</v>
      </c>
      <c r="G1382" s="3">
        <f t="shared" si="59"/>
        <v>39527.994599999998</v>
      </c>
      <c r="H1382" s="3">
        <f t="shared" si="60"/>
        <v>0.52000000000020918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16126.19</v>
      </c>
      <c r="D1383" s="2">
        <f>BILANCA!E380</f>
        <v>148188.20000000001</v>
      </c>
      <c r="E1383" s="2">
        <v>0</v>
      </c>
      <c r="F1383" s="2">
        <v>0</v>
      </c>
      <c r="G1383" s="3">
        <f t="shared" si="59"/>
        <v>116563.46607000001</v>
      </c>
      <c r="H1383" s="3">
        <f t="shared" si="60"/>
        <v>0.39000000001215085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18095.009999999998</v>
      </c>
      <c r="D1386" s="2">
        <f>BILANCA!E383</f>
        <v>0</v>
      </c>
      <c r="E1386" s="2">
        <v>0</v>
      </c>
      <c r="F1386" s="2">
        <v>0</v>
      </c>
      <c r="G1386" s="3">
        <f t="shared" si="59"/>
        <v>6803.7237599999999</v>
      </c>
      <c r="H1386" s="3">
        <f t="shared" si="60"/>
        <v>9.9999999983992893E-3</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68217.87</v>
      </c>
      <c r="D1387" s="2">
        <f>BILANCA!E384</f>
        <v>902006.01</v>
      </c>
      <c r="E1387" s="2">
        <v>0</v>
      </c>
      <c r="F1387" s="2">
        <v>0</v>
      </c>
      <c r="G1387" s="3">
        <f t="shared" si="59"/>
        <v>705830.66853000002</v>
      </c>
      <c r="H1387" s="3">
        <f t="shared" si="60"/>
        <v>0.14000000001396984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37365.199999999997</v>
      </c>
      <c r="D1388" s="2">
        <f>BILANCA!E385</f>
        <v>0</v>
      </c>
      <c r="E1388" s="2">
        <v>0</v>
      </c>
      <c r="F1388" s="2">
        <v>0</v>
      </c>
      <c r="G1388" s="3">
        <f t="shared" si="59"/>
        <v>14124.045599999999</v>
      </c>
      <c r="H1388" s="3">
        <f t="shared" si="60"/>
        <v>0.19999999999708962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5649332.4800000004</v>
      </c>
      <c r="D1390" s="2">
        <f>BILANCA!E387</f>
        <v>5608708.7599999998</v>
      </c>
      <c r="E1390" s="2">
        <v>0</v>
      </c>
      <c r="F1390" s="2">
        <v>0</v>
      </c>
      <c r="G1390" s="3">
        <f t="shared" ref="G1390:G1399" si="61">B1390/1000*C1390+B1390/500*D1390</f>
        <v>6409365</v>
      </c>
      <c r="H1390" s="3">
        <f t="shared" ref="H1390:H1399" si="62">ABS(C1390-ROUND(C1390,0))+ABS(D1390-ROUND(D1390,0))</f>
        <v>0.72000000067055225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250837.08</v>
      </c>
      <c r="D1392" s="2">
        <f>BILANCA!E389</f>
        <v>2716459.78</v>
      </c>
      <c r="E1392" s="2">
        <v>0</v>
      </c>
      <c r="F1392" s="2">
        <v>0</v>
      </c>
      <c r="G1392" s="3">
        <f t="shared" si="61"/>
        <v>2171195.0364799998</v>
      </c>
      <c r="H1392" s="3">
        <f t="shared" si="62"/>
        <v>0.30000000019208528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1860679.19</v>
      </c>
      <c r="D1394" s="2">
        <f>BILANCA!E391</f>
        <v>2852533.33</v>
      </c>
      <c r="E1394" s="2">
        <v>0</v>
      </c>
      <c r="F1394" s="2">
        <v>0</v>
      </c>
      <c r="G1394" s="3">
        <f t="shared" si="61"/>
        <v>2905246.4064000002</v>
      </c>
      <c r="H1394" s="3">
        <f t="shared" si="62"/>
        <v>0.52000000001862645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365511.97</v>
      </c>
      <c r="D1395" s="2">
        <f>BILANCA!E392</f>
        <v>203114.44</v>
      </c>
      <c r="E1395" s="2">
        <v>0</v>
      </c>
      <c r="F1395" s="2">
        <v>0</v>
      </c>
      <c r="G1395" s="3">
        <f t="shared" si="61"/>
        <v>297120.22725</v>
      </c>
      <c r="H1395" s="3">
        <f t="shared" si="62"/>
        <v>0.47000000003026798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6342336.4500000002</v>
      </c>
      <c r="E1396" s="2">
        <v>0</v>
      </c>
      <c r="F1396" s="2">
        <v>0</v>
      </c>
      <c r="G1396" s="3">
        <f t="shared" si="61"/>
        <v>4896283.7394000003</v>
      </c>
      <c r="H1396" s="3">
        <f t="shared" si="62"/>
        <v>0.45000000018626451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23312053.100000001</v>
      </c>
      <c r="E1397" s="2">
        <v>0</v>
      </c>
      <c r="F1397" s="2">
        <v>0</v>
      </c>
      <c r="G1397" s="3">
        <f t="shared" si="61"/>
        <v>18043529.099400003</v>
      </c>
      <c r="H1397" s="3">
        <f t="shared" si="62"/>
        <v>0.10000000149011612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39444.78</v>
      </c>
      <c r="D1399" s="2">
        <f>BILANCA!E396</f>
        <v>13188595.66</v>
      </c>
      <c r="E1399" s="2">
        <v>0</v>
      </c>
      <c r="F1399" s="2">
        <v>0</v>
      </c>
      <c r="G1399" s="3">
        <f t="shared" si="61"/>
        <v>10276071.4429</v>
      </c>
      <c r="H1399" s="3">
        <f t="shared" si="62"/>
        <v>0.55999999985215254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256269.13</v>
      </c>
      <c r="D1400" s="14">
        <f>BILANCA!E397</f>
        <v>236295.65</v>
      </c>
      <c r="E1400" s="14">
        <v>0</v>
      </c>
      <c r="F1400" s="14">
        <v>0</v>
      </c>
      <c r="G1400" s="15">
        <f t="shared" si="52"/>
        <v>284255.56770000001</v>
      </c>
      <c r="H1400" s="15">
        <f t="shared" si="41"/>
        <v>0.48000000001047738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5007525.7699999996</v>
      </c>
      <c r="D1401" s="7">
        <f>'RAS-funkcijski'!E5</f>
        <v>6829294.1299999999</v>
      </c>
      <c r="E1401" s="7">
        <v>0</v>
      </c>
      <c r="F1401" s="7">
        <v>0</v>
      </c>
      <c r="G1401" s="8">
        <f t="shared" si="52"/>
        <v>18666.114030000001</v>
      </c>
      <c r="H1401" s="8">
        <f t="shared" si="41"/>
        <v>0.36000000033527613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296435.71000000002</v>
      </c>
      <c r="D1402" s="2">
        <f>'RAS-funkcijski'!E6</f>
        <v>584816.52</v>
      </c>
      <c r="E1402" s="2">
        <v>0</v>
      </c>
      <c r="F1402" s="2">
        <v>0</v>
      </c>
      <c r="G1402" s="3">
        <f t="shared" si="52"/>
        <v>2932.1375000000003</v>
      </c>
      <c r="H1402" s="3">
        <f t="shared" si="41"/>
        <v>0.76999999996041879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296435.71000000002</v>
      </c>
      <c r="D1403" s="2">
        <f>'RAS-funkcijski'!E7</f>
        <v>584816.52</v>
      </c>
      <c r="E1403" s="2">
        <v>0</v>
      </c>
      <c r="F1403" s="2">
        <v>0</v>
      </c>
      <c r="G1403" s="3">
        <f t="shared" si="52"/>
        <v>4398.2062500000002</v>
      </c>
      <c r="H1403" s="3">
        <f t="shared" si="41"/>
        <v>0.76999999996041879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4562987.59</v>
      </c>
      <c r="D1409" s="2">
        <f>'RAS-funkcijski'!E13</f>
        <v>6060133.6699999999</v>
      </c>
      <c r="E1409" s="2">
        <v>0</v>
      </c>
      <c r="F1409" s="2">
        <v>0</v>
      </c>
      <c r="G1409" s="3">
        <f t="shared" si="52"/>
        <v>150149.29436999999</v>
      </c>
      <c r="H1409" s="3">
        <f t="shared" si="41"/>
        <v>0.74000000022351742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4545312.59</v>
      </c>
      <c r="D1410" s="2">
        <f>'RAS-funkcijski'!E14</f>
        <v>5889179.8799999999</v>
      </c>
      <c r="E1410" s="2">
        <v>0</v>
      </c>
      <c r="F1410" s="2">
        <v>0</v>
      </c>
      <c r="G1410" s="3">
        <f t="shared" si="52"/>
        <v>163236.72349999999</v>
      </c>
      <c r="H1410" s="3">
        <f t="shared" si="41"/>
        <v>0.53000000026077032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17675</v>
      </c>
      <c r="D1412" s="2">
        <f>'RAS-funkcijski'!E16</f>
        <v>170953.79</v>
      </c>
      <c r="E1412" s="2">
        <v>0</v>
      </c>
      <c r="F1412" s="2">
        <v>0</v>
      </c>
      <c r="G1412" s="3">
        <f t="shared" si="52"/>
        <v>4314.990960000001</v>
      </c>
      <c r="H1412" s="3">
        <f t="shared" si="41"/>
        <v>0.20999999999185093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60418.43</v>
      </c>
      <c r="D1415" s="2">
        <f>'RAS-funkcijski'!E19</f>
        <v>103693.49</v>
      </c>
      <c r="E1415" s="2">
        <v>0</v>
      </c>
      <c r="F1415" s="2">
        <v>0</v>
      </c>
      <c r="G1415" s="3">
        <f t="shared" si="52"/>
        <v>4017.08115</v>
      </c>
      <c r="H1415" s="3">
        <f t="shared" si="41"/>
        <v>0.92000000000552973</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87684.04</v>
      </c>
      <c r="D1416" s="2">
        <f>'RAS-funkcijski'!E20</f>
        <v>80650.45</v>
      </c>
      <c r="E1416" s="2">
        <v>0</v>
      </c>
      <c r="F1416" s="2">
        <v>0</v>
      </c>
      <c r="G1416" s="3">
        <f t="shared" si="52"/>
        <v>3983.7590399999999</v>
      </c>
      <c r="H1416" s="3">
        <f t="shared" si="41"/>
        <v>0.48999999999068677</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16596</v>
      </c>
      <c r="D1418" s="2">
        <f>'RAS-funkcijski'!E22</f>
        <v>27572.14</v>
      </c>
      <c r="E1418" s="2">
        <v>0</v>
      </c>
      <c r="F1418" s="2">
        <v>0</v>
      </c>
      <c r="G1418" s="3">
        <f t="shared" si="52"/>
        <v>1291.3250399999997</v>
      </c>
      <c r="H1418" s="3">
        <f t="shared" si="41"/>
        <v>0.13999999999941792</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16596</v>
      </c>
      <c r="D1420" s="2">
        <f>'RAS-funkcijski'!E24</f>
        <v>27572.14</v>
      </c>
      <c r="E1420" s="2">
        <v>0</v>
      </c>
      <c r="F1420" s="2">
        <v>0</v>
      </c>
      <c r="G1420" s="3">
        <f t="shared" si="52"/>
        <v>1434.8056000000001</v>
      </c>
      <c r="H1420" s="3">
        <f t="shared" si="41"/>
        <v>0.13999999999941792</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205046.18</v>
      </c>
      <c r="D1424" s="2">
        <f>'RAS-funkcijski'!E28</f>
        <v>235999.97</v>
      </c>
      <c r="E1424" s="2">
        <v>0</v>
      </c>
      <c r="F1424" s="2">
        <v>0</v>
      </c>
      <c r="G1424" s="3">
        <f t="shared" si="52"/>
        <v>16249.106879999999</v>
      </c>
      <c r="H1424" s="3">
        <f t="shared" si="41"/>
        <v>0.20999999999185093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205046.18</v>
      </c>
      <c r="D1426" s="2">
        <f>'RAS-funkcijski'!E30</f>
        <v>235999.97</v>
      </c>
      <c r="E1426" s="2">
        <v>0</v>
      </c>
      <c r="F1426" s="2">
        <v>0</v>
      </c>
      <c r="G1426" s="3">
        <f t="shared" si="52"/>
        <v>17603.199119999997</v>
      </c>
      <c r="H1426" s="3">
        <f t="shared" si="41"/>
        <v>0.20999999999185093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5088243.3999999994</v>
      </c>
      <c r="D1431" s="2">
        <f>'RAS-funkcijski'!E35</f>
        <v>5320550.22</v>
      </c>
      <c r="E1431" s="2">
        <v>0</v>
      </c>
      <c r="F1431" s="2">
        <v>0</v>
      </c>
      <c r="G1431" s="3">
        <f t="shared" si="52"/>
        <v>487609.65903999994</v>
      </c>
      <c r="H1431" s="3">
        <f t="shared" si="41"/>
        <v>0.61999999918043613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753601.47</v>
      </c>
      <c r="D1435" s="2">
        <f>'RAS-funkcijski'!E39</f>
        <v>658692.51</v>
      </c>
      <c r="E1435" s="2">
        <v>0</v>
      </c>
      <c r="F1435" s="2">
        <v>0</v>
      </c>
      <c r="G1435" s="3">
        <f t="shared" si="52"/>
        <v>72484.527150000009</v>
      </c>
      <c r="H1435" s="3">
        <f t="shared" si="41"/>
        <v>0.9599999999627471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751827.28</v>
      </c>
      <c r="D1436" s="2">
        <f>'RAS-funkcijski'!E40</f>
        <v>473477.11</v>
      </c>
      <c r="E1436" s="2">
        <v>0</v>
      </c>
      <c r="F1436" s="2">
        <v>0</v>
      </c>
      <c r="G1436" s="3">
        <f t="shared" si="52"/>
        <v>61156.133999999991</v>
      </c>
      <c r="H1436" s="3">
        <f t="shared" si="41"/>
        <v>0.39000000001396984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1774.19</v>
      </c>
      <c r="D1438" s="2">
        <f>'RAS-funkcijski'!E42</f>
        <v>185215.4</v>
      </c>
      <c r="E1438" s="2">
        <v>0</v>
      </c>
      <c r="F1438" s="2">
        <v>0</v>
      </c>
      <c r="G1438" s="3">
        <f t="shared" si="52"/>
        <v>14143.78962</v>
      </c>
      <c r="H1438" s="3">
        <f t="shared" si="41"/>
        <v>0.5899999999942338</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3002625.1599999997</v>
      </c>
      <c r="D1450" s="2">
        <f>'RAS-funkcijski'!E54</f>
        <v>3427493.2</v>
      </c>
      <c r="E1450" s="2">
        <v>0</v>
      </c>
      <c r="F1450" s="2">
        <v>0</v>
      </c>
      <c r="G1450" s="3">
        <f t="shared" si="52"/>
        <v>492880.5780000001</v>
      </c>
      <c r="H1450" s="3">
        <f t="shared" si="63"/>
        <v>0.35999999986961484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2938705.65</v>
      </c>
      <c r="D1451" s="2">
        <f>'RAS-funkcijski'!E55</f>
        <v>3418220.85</v>
      </c>
      <c r="E1451" s="2">
        <v>0</v>
      </c>
      <c r="F1451" s="2">
        <v>0</v>
      </c>
      <c r="G1451" s="3">
        <f t="shared" si="52"/>
        <v>498532.51484999998</v>
      </c>
      <c r="H1451" s="3">
        <f t="shared" si="63"/>
        <v>0.5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63919.51</v>
      </c>
      <c r="D1453" s="2">
        <f>'RAS-funkcijski'!E57</f>
        <v>9272.35</v>
      </c>
      <c r="E1453" s="2">
        <v>0</v>
      </c>
      <c r="F1453" s="2">
        <v>0</v>
      </c>
      <c r="G1453" s="3">
        <f t="shared" si="52"/>
        <v>4370.6031300000004</v>
      </c>
      <c r="H1453" s="3">
        <f t="shared" si="63"/>
        <v>0.83999999999832653</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1183172.17</v>
      </c>
      <c r="D1457" s="2">
        <f>'RAS-funkcijski'!E61</f>
        <v>1052722.31</v>
      </c>
      <c r="E1457" s="2">
        <v>0</v>
      </c>
      <c r="F1457" s="2">
        <v>0</v>
      </c>
      <c r="G1457" s="3">
        <f t="shared" si="52"/>
        <v>187451.15703</v>
      </c>
      <c r="H1457" s="3">
        <f t="shared" si="63"/>
        <v>0.47999999998137355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167229.4</v>
      </c>
      <c r="D1460" s="2">
        <f>'RAS-funkcijski'!E64</f>
        <v>245965.5</v>
      </c>
      <c r="E1460" s="2">
        <v>0</v>
      </c>
      <c r="F1460" s="2">
        <v>0</v>
      </c>
      <c r="G1460" s="3">
        <f t="shared" si="52"/>
        <v>39549.623999999996</v>
      </c>
      <c r="H1460" s="3">
        <f t="shared" si="63"/>
        <v>0.89999999999417923</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1015942.77</v>
      </c>
      <c r="D1461" s="2">
        <f>'RAS-funkcijski'!E65</f>
        <v>806756.81</v>
      </c>
      <c r="E1461" s="2">
        <v>0</v>
      </c>
      <c r="F1461" s="2">
        <v>0</v>
      </c>
      <c r="G1461" s="3">
        <f t="shared" si="52"/>
        <v>160396.83979</v>
      </c>
      <c r="H1461" s="3">
        <f t="shared" si="63"/>
        <v>0.41999999992549419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148844.6</v>
      </c>
      <c r="D1470" s="2">
        <f>'RAS-funkcijski'!E74</f>
        <v>181642.2</v>
      </c>
      <c r="E1470" s="2">
        <v>0</v>
      </c>
      <c r="F1470" s="2">
        <v>0</v>
      </c>
      <c r="G1470" s="3">
        <f t="shared" si="52"/>
        <v>35849.030000000006</v>
      </c>
      <c r="H1470" s="3">
        <f t="shared" si="63"/>
        <v>0.60000000000582077</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217205.5</v>
      </c>
      <c r="D1471" s="2">
        <f>'RAS-funkcijski'!E75</f>
        <v>284063.53999999998</v>
      </c>
      <c r="E1471" s="2">
        <v>0</v>
      </c>
      <c r="F1471" s="2">
        <v>0</v>
      </c>
      <c r="G1471" s="3">
        <f t="shared" si="52"/>
        <v>55758.613179999993</v>
      </c>
      <c r="H1471" s="3">
        <f t="shared" si="63"/>
        <v>0.96000000002095476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151230.5</v>
      </c>
      <c r="D1475" s="2">
        <f>'RAS-funkcijski'!E79</f>
        <v>189462.68</v>
      </c>
      <c r="E1475" s="2">
        <v>0</v>
      </c>
      <c r="F1475" s="2">
        <v>0</v>
      </c>
      <c r="G1475" s="3">
        <f t="shared" si="52"/>
        <v>39761.6895</v>
      </c>
      <c r="H1475" s="3">
        <f t="shared" si="63"/>
        <v>0.82000000000698492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65975</v>
      </c>
      <c r="D1477" s="2">
        <f>'RAS-funkcijski'!E81</f>
        <v>94600.86</v>
      </c>
      <c r="E1477" s="2">
        <v>0</v>
      </c>
      <c r="F1477" s="2">
        <v>0</v>
      </c>
      <c r="G1477" s="3">
        <f t="shared" si="52"/>
        <v>19648.60744</v>
      </c>
      <c r="H1477" s="3">
        <f t="shared" si="63"/>
        <v>0.13999999999941792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530212.52</v>
      </c>
      <c r="D1478" s="2">
        <f>'RAS-funkcijski'!E82</f>
        <v>938221.59</v>
      </c>
      <c r="E1478" s="2">
        <v>0</v>
      </c>
      <c r="F1478" s="2">
        <v>0</v>
      </c>
      <c r="G1478" s="3">
        <f t="shared" si="52"/>
        <v>187719.1446</v>
      </c>
      <c r="H1478" s="3">
        <f t="shared" si="63"/>
        <v>0.89000000001396984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44590.46</v>
      </c>
      <c r="D1479" s="2">
        <f>'RAS-funkcijski'!E83</f>
        <v>402958.76</v>
      </c>
      <c r="E1479" s="2">
        <v>0</v>
      </c>
      <c r="F1479" s="2">
        <v>0</v>
      </c>
      <c r="G1479" s="3">
        <f t="shared" si="52"/>
        <v>67190.130420000001</v>
      </c>
      <c r="H1479" s="3">
        <f t="shared" si="63"/>
        <v>0.69999999998981366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425765.54</v>
      </c>
      <c r="D1480" s="2">
        <f>'RAS-funkcijski'!E84</f>
        <v>466554.91</v>
      </c>
      <c r="E1480" s="2">
        <v>0</v>
      </c>
      <c r="F1480" s="2">
        <v>0</v>
      </c>
      <c r="G1480" s="3">
        <f t="shared" si="52"/>
        <v>108710.0288</v>
      </c>
      <c r="H1480" s="3">
        <f t="shared" si="63"/>
        <v>0.55000000004656613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59856.52</v>
      </c>
      <c r="D1481" s="2">
        <f>'RAS-funkcijski'!E85</f>
        <v>68707.92</v>
      </c>
      <c r="E1481" s="2">
        <v>0</v>
      </c>
      <c r="F1481" s="2">
        <v>0</v>
      </c>
      <c r="G1481" s="3">
        <f t="shared" si="52"/>
        <v>15979.061160000001</v>
      </c>
      <c r="H1481" s="3">
        <f t="shared" si="63"/>
        <v>0.56000000000494765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32099696.910000004</v>
      </c>
      <c r="D1485" s="2">
        <f>'RAS-funkcijski'!E89</f>
        <v>47240383.629999995</v>
      </c>
      <c r="E1485" s="2">
        <v>0</v>
      </c>
      <c r="F1485" s="2">
        <v>0</v>
      </c>
      <c r="G1485" s="3">
        <f t="shared" si="52"/>
        <v>10759339.45445</v>
      </c>
      <c r="H1485" s="3">
        <f t="shared" si="63"/>
        <v>0.46000000089406967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19049199.02</v>
      </c>
      <c r="D1490" s="2">
        <f>'RAS-funkcijski'!E94</f>
        <v>24710752.93</v>
      </c>
      <c r="E1490" s="2">
        <v>0</v>
      </c>
      <c r="F1490" s="2">
        <v>0</v>
      </c>
      <c r="G1490" s="3">
        <f t="shared" si="52"/>
        <v>6162363.4391999999</v>
      </c>
      <c r="H1490" s="3">
        <f t="shared" si="63"/>
        <v>8.9999999850988388E-2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19049199.02</v>
      </c>
      <c r="D1491" s="2">
        <f>'RAS-funkcijski'!E95</f>
        <v>24710752.93</v>
      </c>
      <c r="E1491" s="2">
        <v>0</v>
      </c>
      <c r="F1491" s="2">
        <v>0</v>
      </c>
      <c r="G1491" s="3">
        <f t="shared" si="52"/>
        <v>6230834.14408</v>
      </c>
      <c r="H1491" s="3">
        <f t="shared" si="63"/>
        <v>8.9999999850988388E-2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9701362.0800000001</v>
      </c>
      <c r="D1495" s="2">
        <f>'RAS-funkcijski'!E99</f>
        <v>18162541</v>
      </c>
      <c r="E1495" s="2">
        <v>0</v>
      </c>
      <c r="F1495" s="2">
        <v>0</v>
      </c>
      <c r="G1495" s="3">
        <f t="shared" si="52"/>
        <v>4372512.1875999998</v>
      </c>
      <c r="H1495" s="3">
        <f t="shared" si="63"/>
        <v>8.0000000074505806E-2</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9701362.0800000001</v>
      </c>
      <c r="D1497" s="2">
        <f>'RAS-funkcijski'!E101</f>
        <v>18162541</v>
      </c>
      <c r="E1497" s="2">
        <v>0</v>
      </c>
      <c r="F1497" s="2">
        <v>0</v>
      </c>
      <c r="G1497" s="3">
        <f t="shared" si="52"/>
        <v>4464565.0757599995</v>
      </c>
      <c r="H1497" s="3">
        <f t="shared" si="63"/>
        <v>8.0000000074505806E-2</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3033143.62</v>
      </c>
      <c r="D1500" s="2">
        <f>'RAS-funkcijski'!E104</f>
        <v>3600632.54</v>
      </c>
      <c r="E1500" s="2">
        <v>0</v>
      </c>
      <c r="F1500" s="2">
        <v>0</v>
      </c>
      <c r="G1500" s="3">
        <f t="shared" si="52"/>
        <v>1023440.8700000001</v>
      </c>
      <c r="H1500" s="3">
        <f t="shared" si="63"/>
        <v>0.83999999985098839</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315992.19</v>
      </c>
      <c r="D1502" s="2">
        <f>'RAS-funkcijski'!E106</f>
        <v>766457.16</v>
      </c>
      <c r="E1502" s="2">
        <v>0</v>
      </c>
      <c r="F1502" s="2">
        <v>0</v>
      </c>
      <c r="G1502" s="3">
        <f t="shared" si="52"/>
        <v>188588.46401999998</v>
      </c>
      <c r="H1502" s="3">
        <f t="shared" si="63"/>
        <v>0.3500000000349246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942460.03000000014</v>
      </c>
      <c r="D1503" s="2">
        <f>'RAS-funkcijski'!E107</f>
        <v>1144986.8600000001</v>
      </c>
      <c r="E1503" s="2">
        <v>0</v>
      </c>
      <c r="F1503" s="2">
        <v>0</v>
      </c>
      <c r="G1503" s="3">
        <f t="shared" si="52"/>
        <v>332940.67625000002</v>
      </c>
      <c r="H1503" s="3">
        <f t="shared" si="63"/>
        <v>0.17000000004190952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314492.84000000003</v>
      </c>
      <c r="D1504" s="2">
        <f>'RAS-funkcijski'!E108</f>
        <v>369065.81</v>
      </c>
      <c r="E1504" s="2">
        <v>0</v>
      </c>
      <c r="F1504" s="2">
        <v>0</v>
      </c>
      <c r="G1504" s="3">
        <f t="shared" si="52"/>
        <v>109472.94383999999</v>
      </c>
      <c r="H1504" s="3">
        <f t="shared" si="63"/>
        <v>0.34999999997671694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415259.28</v>
      </c>
      <c r="D1505" s="2">
        <f>'RAS-funkcijski'!E109</f>
        <v>561545.54</v>
      </c>
      <c r="E1505" s="2">
        <v>0</v>
      </c>
      <c r="F1505" s="2">
        <v>0</v>
      </c>
      <c r="G1505" s="3">
        <f t="shared" si="52"/>
        <v>161526.78779999999</v>
      </c>
      <c r="H1505" s="3">
        <f t="shared" si="63"/>
        <v>0.73999999999068677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7000</v>
      </c>
      <c r="D1506" s="2">
        <f>'RAS-funkcijski'!E110</f>
        <v>6200</v>
      </c>
      <c r="E1506" s="2">
        <v>0</v>
      </c>
      <c r="F1506" s="2">
        <v>0</v>
      </c>
      <c r="G1506" s="3">
        <f t="shared" si="52"/>
        <v>2056.3999999999996</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176957.91</v>
      </c>
      <c r="D1507" s="2">
        <f>'RAS-funkcijski'!E111</f>
        <v>179425.51</v>
      </c>
      <c r="E1507" s="2">
        <v>0</v>
      </c>
      <c r="F1507" s="2">
        <v>0</v>
      </c>
      <c r="G1507" s="3">
        <f t="shared" si="52"/>
        <v>57331.555510000006</v>
      </c>
      <c r="H1507" s="3">
        <f t="shared" si="63"/>
        <v>0.57999999998719431</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28750</v>
      </c>
      <c r="D1509" s="2">
        <f>'RAS-funkcijski'!E113</f>
        <v>28750</v>
      </c>
      <c r="E1509" s="2">
        <v>0</v>
      </c>
      <c r="F1509" s="2">
        <v>0</v>
      </c>
      <c r="G1509" s="3">
        <f t="shared" si="52"/>
        <v>9401.25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54876123.370000005</v>
      </c>
      <c r="D1510" s="2">
        <f>'RAS-funkcijski'!E114</f>
        <v>62311601.43999999</v>
      </c>
      <c r="E1510" s="2">
        <v>0</v>
      </c>
      <c r="F1510" s="2">
        <v>0</v>
      </c>
      <c r="G1510" s="3">
        <f t="shared" si="52"/>
        <v>19744925.887499999</v>
      </c>
      <c r="H1510" s="3">
        <f t="shared" si="63"/>
        <v>0.80999999493360519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24905376.100000001</v>
      </c>
      <c r="D1511" s="2">
        <f>'RAS-funkcijski'!E115</f>
        <v>28749533.879999999</v>
      </c>
      <c r="E1511" s="2">
        <v>0</v>
      </c>
      <c r="F1511" s="2">
        <v>0</v>
      </c>
      <c r="G1511" s="3">
        <f t="shared" si="52"/>
        <v>9146893.2684599999</v>
      </c>
      <c r="H1511" s="3">
        <f t="shared" si="63"/>
        <v>0.2200000025331974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116301.94</v>
      </c>
      <c r="D1512" s="2">
        <f>'RAS-funkcijski'!E116</f>
        <v>148066.04999999999</v>
      </c>
      <c r="E1512" s="2">
        <v>0</v>
      </c>
      <c r="F1512" s="2">
        <v>0</v>
      </c>
      <c r="G1512" s="3">
        <f t="shared" si="52"/>
        <v>46192.612480000003</v>
      </c>
      <c r="H1512" s="3">
        <f t="shared" si="63"/>
        <v>0.10999999998603016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24789074.16</v>
      </c>
      <c r="D1513" s="2">
        <f>'RAS-funkcijski'!E117</f>
        <v>28601467.829999998</v>
      </c>
      <c r="E1513" s="2">
        <v>0</v>
      </c>
      <c r="F1513" s="2">
        <v>0</v>
      </c>
      <c r="G1513" s="3">
        <f t="shared" si="52"/>
        <v>9265097.1096599996</v>
      </c>
      <c r="H1513" s="3">
        <f t="shared" si="63"/>
        <v>0.33000000193715096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24537033.91</v>
      </c>
      <c r="D1514" s="2">
        <f>'RAS-funkcijski'!E118</f>
        <v>26100241.969999999</v>
      </c>
      <c r="E1514" s="2">
        <v>0</v>
      </c>
      <c r="F1514" s="2">
        <v>0</v>
      </c>
      <c r="G1514" s="3">
        <f t="shared" si="52"/>
        <v>8748077.0349000003</v>
      </c>
      <c r="H1514" s="3">
        <f t="shared" si="63"/>
        <v>0.12000000104308128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24537033.91</v>
      </c>
      <c r="D1516" s="2">
        <f>'RAS-funkcijski'!E120</f>
        <v>26100241.969999999</v>
      </c>
      <c r="E1516" s="2">
        <v>0</v>
      </c>
      <c r="F1516" s="2">
        <v>0</v>
      </c>
      <c r="G1516" s="3">
        <f t="shared" si="52"/>
        <v>8901552.0706000011</v>
      </c>
      <c r="H1516" s="3">
        <f t="shared" si="63"/>
        <v>0.12000000104308128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147681.60999999999</v>
      </c>
      <c r="D1518" s="2">
        <f>'RAS-funkcijski'!E122</f>
        <v>121168.04</v>
      </c>
      <c r="E1518" s="2">
        <v>0</v>
      </c>
      <c r="F1518" s="2">
        <v>0</v>
      </c>
      <c r="G1518" s="3">
        <f t="shared" si="52"/>
        <v>46022.087419999996</v>
      </c>
      <c r="H1518" s="3">
        <f t="shared" si="63"/>
        <v>0.430000000007567</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147681.60999999999</v>
      </c>
      <c r="D1520" s="2">
        <f>'RAS-funkcijski'!E124</f>
        <v>121168.04</v>
      </c>
      <c r="E1520" s="2">
        <v>0</v>
      </c>
      <c r="F1520" s="2">
        <v>0</v>
      </c>
      <c r="G1520" s="3">
        <f t="shared" si="52"/>
        <v>46802.122799999997</v>
      </c>
      <c r="H1520" s="3">
        <f t="shared" si="63"/>
        <v>0.430000000007567</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5284555.75</v>
      </c>
      <c r="D1522" s="2">
        <f>'RAS-funkcijski'!E126</f>
        <v>7327333.71</v>
      </c>
      <c r="E1522" s="2">
        <v>0</v>
      </c>
      <c r="F1522" s="2">
        <v>0</v>
      </c>
      <c r="G1522" s="3">
        <f t="shared" si="52"/>
        <v>2432585.2267399998</v>
      </c>
      <c r="H1522" s="3">
        <f t="shared" si="63"/>
        <v>0.5400000000372529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11503.84</v>
      </c>
      <c r="E1523" s="2">
        <v>0</v>
      </c>
      <c r="F1523" s="2">
        <v>0</v>
      </c>
      <c r="G1523" s="3">
        <f t="shared" si="52"/>
        <v>2829.9446400000002</v>
      </c>
      <c r="H1523" s="3">
        <f t="shared" si="63"/>
        <v>0.15999999999985448</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1476</v>
      </c>
      <c r="D1524" s="2">
        <f>'RAS-funkcijski'!E128</f>
        <v>1820</v>
      </c>
      <c r="E1524" s="2">
        <v>0</v>
      </c>
      <c r="F1524" s="2">
        <v>0</v>
      </c>
      <c r="G1524" s="3">
        <f t="shared" si="52"/>
        <v>634.38400000000001</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3181075.85</v>
      </c>
      <c r="D1525" s="2">
        <f>'RAS-funkcijski'!E129</f>
        <v>4066673.85</v>
      </c>
      <c r="E1525" s="2">
        <v>0</v>
      </c>
      <c r="F1525" s="2">
        <v>0</v>
      </c>
      <c r="G1525" s="3">
        <f t="shared" si="52"/>
        <v>1414302.9437500001</v>
      </c>
      <c r="H1525" s="3">
        <f t="shared" si="63"/>
        <v>0.29999999981373549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29998</v>
      </c>
      <c r="D1526" s="2">
        <f>'RAS-funkcijski'!E130</f>
        <v>30000</v>
      </c>
      <c r="E1526" s="2">
        <v>0</v>
      </c>
      <c r="F1526" s="2">
        <v>0</v>
      </c>
      <c r="G1526" s="3">
        <f t="shared" si="52"/>
        <v>11339.748</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29998</v>
      </c>
      <c r="D1528" s="2">
        <f>'RAS-funkcijski'!E132</f>
        <v>30000</v>
      </c>
      <c r="E1528" s="2">
        <v>0</v>
      </c>
      <c r="F1528" s="2">
        <v>0</v>
      </c>
      <c r="G1528" s="3">
        <f t="shared" si="52"/>
        <v>11519.744000000001</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2698272.56</v>
      </c>
      <c r="D1529" s="2">
        <f>'RAS-funkcijski'!E133</f>
        <v>3217080.85</v>
      </c>
      <c r="E1529" s="2">
        <v>0</v>
      </c>
      <c r="F1529" s="2">
        <v>0</v>
      </c>
      <c r="G1529" s="3">
        <f t="shared" si="52"/>
        <v>1178084.01954</v>
      </c>
      <c r="H1529" s="3">
        <f t="shared" si="63"/>
        <v>0.58999999985098839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142754.96</v>
      </c>
      <c r="D1531" s="2">
        <f>'RAS-funkcijski'!E135</f>
        <v>177805.12</v>
      </c>
      <c r="E1531" s="2">
        <v>0</v>
      </c>
      <c r="F1531" s="2">
        <v>0</v>
      </c>
      <c r="G1531" s="3">
        <f t="shared" si="52"/>
        <v>65285.841200000003</v>
      </c>
      <c r="H1531" s="3">
        <f t="shared" si="63"/>
        <v>0.16000000000349246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185513.07</v>
      </c>
      <c r="D1533" s="2">
        <f>'RAS-funkcijski'!E137</f>
        <v>243440.87</v>
      </c>
      <c r="E1533" s="2">
        <v>0</v>
      </c>
      <c r="F1533" s="2">
        <v>0</v>
      </c>
      <c r="G1533" s="3">
        <f t="shared" si="52"/>
        <v>89428.509730000005</v>
      </c>
      <c r="H1533" s="3">
        <f t="shared" si="63"/>
        <v>0.20000000001164153</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105062.65</v>
      </c>
      <c r="D1534" s="2">
        <f>'RAS-funkcijski'!E138</f>
        <v>195416.97</v>
      </c>
      <c r="E1534" s="2">
        <v>0</v>
      </c>
      <c r="F1534" s="2">
        <v>0</v>
      </c>
      <c r="G1534" s="3">
        <f t="shared" si="52"/>
        <v>66450.143060000002</v>
      </c>
      <c r="H1534" s="3">
        <f t="shared" si="63"/>
        <v>0.38000000000465661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395.5</v>
      </c>
      <c r="D1535" s="2">
        <f>'RAS-funkcijski'!E139</f>
        <v>463.97</v>
      </c>
      <c r="E1535" s="2">
        <v>0</v>
      </c>
      <c r="F1535" s="2">
        <v>0</v>
      </c>
      <c r="G1535" s="3">
        <f t="shared" si="52"/>
        <v>178.66440000000003</v>
      </c>
      <c r="H1535" s="3">
        <f t="shared" si="63"/>
        <v>0.52999999999997272</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19079.11</v>
      </c>
      <c r="D1536" s="2">
        <f>'RAS-funkcijski'!E140</f>
        <v>202466.07</v>
      </c>
      <c r="E1536" s="2">
        <v>0</v>
      </c>
      <c r="F1536" s="2">
        <v>0</v>
      </c>
      <c r="G1536" s="3">
        <f t="shared" si="52"/>
        <v>57665.530000000006</v>
      </c>
      <c r="H1536" s="3">
        <f t="shared" si="63"/>
        <v>0.180000000007567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102164185.53</v>
      </c>
      <c r="D1537" s="14">
        <f>'RAS-funkcijski'!E141</f>
        <v>128399347.36999997</v>
      </c>
      <c r="E1537" s="14">
        <v>0</v>
      </c>
      <c r="F1537" s="14">
        <v>0</v>
      </c>
      <c r="G1537" s="15">
        <f t="shared" si="52"/>
        <v>49177914.596989989</v>
      </c>
      <c r="H1537" s="15">
        <f t="shared" si="63"/>
        <v>0.8399999737739563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256941.81999999998</v>
      </c>
      <c r="D1538" s="7">
        <f>'P-VRIO'!E5</f>
        <v>2710238.87</v>
      </c>
      <c r="E1538" s="7">
        <v>0</v>
      </c>
      <c r="F1538" s="7">
        <v>0</v>
      </c>
      <c r="G1538" s="8">
        <f t="shared" si="52"/>
        <v>5677.4195600000003</v>
      </c>
      <c r="H1538" s="8">
        <f t="shared" si="63"/>
        <v>0.3099999999103602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558.46</v>
      </c>
      <c r="D1539" s="2">
        <f>'P-VRIO'!E6</f>
        <v>1460504.14</v>
      </c>
      <c r="E1539" s="2">
        <v>0</v>
      </c>
      <c r="F1539" s="2">
        <v>0</v>
      </c>
      <c r="G1539" s="3">
        <f t="shared" si="52"/>
        <v>5843.1334800000004</v>
      </c>
      <c r="H1539" s="3">
        <f t="shared" si="63"/>
        <v>0.5999999998975909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558.46</v>
      </c>
      <c r="D1540" s="2">
        <f>'P-VRIO'!E7</f>
        <v>1460504.14</v>
      </c>
      <c r="E1540" s="2">
        <v>0</v>
      </c>
      <c r="F1540" s="2">
        <v>0</v>
      </c>
      <c r="G1540" s="3">
        <f t="shared" si="52"/>
        <v>8764.7002200000006</v>
      </c>
      <c r="H1540" s="3">
        <f t="shared" si="63"/>
        <v>0.5999999998975909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558.46</v>
      </c>
      <c r="D1541" s="2">
        <f>'P-VRIO'!E8</f>
        <v>50457.13</v>
      </c>
      <c r="E1541" s="2">
        <v>0</v>
      </c>
      <c r="F1541" s="2">
        <v>0</v>
      </c>
      <c r="G1541" s="3">
        <f t="shared" si="52"/>
        <v>405.89087999999998</v>
      </c>
      <c r="H1541" s="3">
        <f t="shared" si="63"/>
        <v>0.58999999999741704</v>
      </c>
      <c r="I1541" s="11">
        <f t="shared" ref="I1541:I1546" si="64">G1541*H1541</f>
        <v>239.47561919895159</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1410047.01</v>
      </c>
      <c r="E1542" s="2">
        <v>0</v>
      </c>
      <c r="F1542" s="2">
        <v>0</v>
      </c>
      <c r="G1542" s="3">
        <f t="shared" si="52"/>
        <v>14100.4701</v>
      </c>
      <c r="H1542" s="3">
        <f t="shared" si="63"/>
        <v>1.0000000009313226E-2</v>
      </c>
      <c r="I1542" s="11">
        <f t="shared" si="64"/>
        <v>141.00470113132087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256383.35999999999</v>
      </c>
      <c r="D1555" s="2">
        <f>'P-VRIO'!E22</f>
        <v>1249734.73</v>
      </c>
      <c r="E1555" s="2">
        <v>0</v>
      </c>
      <c r="F1555" s="2">
        <v>0</v>
      </c>
      <c r="G1555" s="3">
        <f t="shared" si="52"/>
        <v>49605.350759999994</v>
      </c>
      <c r="H1555" s="3">
        <f t="shared" si="63"/>
        <v>0.63000000000465661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256383.35999999999</v>
      </c>
      <c r="D1556" s="2">
        <f>'P-VRIO'!E23</f>
        <v>1248694.56</v>
      </c>
      <c r="E1556" s="2">
        <v>0</v>
      </c>
      <c r="F1556" s="2">
        <v>0</v>
      </c>
      <c r="G1556" s="3">
        <f t="shared" si="52"/>
        <v>52321.677120000008</v>
      </c>
      <c r="H1556" s="3">
        <f t="shared" si="63"/>
        <v>0.79999999993015081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41.47</v>
      </c>
      <c r="E1557" s="2">
        <v>0</v>
      </c>
      <c r="F1557" s="2">
        <v>0</v>
      </c>
      <c r="G1557" s="3">
        <f t="shared" si="52"/>
        <v>1.6588000000000001</v>
      </c>
      <c r="H1557" s="3">
        <f t="shared" si="63"/>
        <v>0.46999999999999886</v>
      </c>
      <c r="I1557" s="11">
        <f t="shared" ref="I1557:I1562" si="66">G1557*H1557</f>
        <v>0.77963599999999811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256383.35999999999</v>
      </c>
      <c r="D1558" s="2">
        <f>'P-VRIO'!E25</f>
        <v>1197821.22</v>
      </c>
      <c r="E1558" s="2">
        <v>0</v>
      </c>
      <c r="F1558" s="2">
        <v>0</v>
      </c>
      <c r="G1558" s="3">
        <f t="shared" si="52"/>
        <v>55692.541800000006</v>
      </c>
      <c r="H1558" s="3">
        <f t="shared" si="63"/>
        <v>0.57999999995809048</v>
      </c>
      <c r="I1558" s="11">
        <f t="shared" si="66"/>
        <v>32301.674241665954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50831.87</v>
      </c>
      <c r="E1560" s="2">
        <v>0</v>
      </c>
      <c r="F1560" s="2">
        <v>0</v>
      </c>
      <c r="G1560" s="3">
        <f t="shared" si="52"/>
        <v>2338.26602</v>
      </c>
      <c r="H1560" s="3">
        <f t="shared" si="63"/>
        <v>0.12999999999738066</v>
      </c>
      <c r="I1560" s="11">
        <f t="shared" si="66"/>
        <v>303.97458259387525</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1040.17</v>
      </c>
      <c r="E1563" s="2">
        <v>0</v>
      </c>
      <c r="F1563" s="2">
        <v>0</v>
      </c>
      <c r="G1563" s="3">
        <f t="shared" si="52"/>
        <v>54.088840000000005</v>
      </c>
      <c r="H1563" s="3">
        <f t="shared" si="63"/>
        <v>0.17000000000007276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1040.17</v>
      </c>
      <c r="E1569" s="2">
        <v>0</v>
      </c>
      <c r="F1569" s="2">
        <v>0</v>
      </c>
      <c r="G1569" s="3">
        <f t="shared" si="52"/>
        <v>66.570880000000002</v>
      </c>
      <c r="H1569" s="3">
        <f t="shared" si="63"/>
        <v>0.17000000000007276</v>
      </c>
      <c r="I1569" s="11">
        <f t="shared" si="67"/>
        <v>11.317049600004845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27544.43</v>
      </c>
      <c r="D1571" s="2">
        <f>'P-VRIO'!E38</f>
        <v>27544.43</v>
      </c>
      <c r="E1571" s="2">
        <v>0</v>
      </c>
      <c r="F1571" s="2">
        <v>0</v>
      </c>
      <c r="G1571" s="3">
        <f t="shared" si="52"/>
        <v>2809.5318600000005</v>
      </c>
      <c r="H1571" s="3">
        <f t="shared" si="63"/>
        <v>0.86000000000058208</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26748.93</v>
      </c>
      <c r="D1572" s="2">
        <f>'P-VRIO'!E39</f>
        <v>26748.93</v>
      </c>
      <c r="E1572" s="2">
        <v>0</v>
      </c>
      <c r="F1572" s="2">
        <v>0</v>
      </c>
      <c r="G1572" s="3">
        <f t="shared" si="52"/>
        <v>2808.6376500000001</v>
      </c>
      <c r="H1572" s="3">
        <f t="shared" si="63"/>
        <v>0.13999999999941792</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26748.93</v>
      </c>
      <c r="D1573" s="2">
        <f>'P-VRIO'!E40</f>
        <v>26748.93</v>
      </c>
      <c r="E1573" s="2">
        <v>0</v>
      </c>
      <c r="F1573" s="2">
        <v>0</v>
      </c>
      <c r="G1573" s="3">
        <f t="shared" si="52"/>
        <v>2888.8844399999998</v>
      </c>
      <c r="H1573" s="3">
        <f t="shared" si="63"/>
        <v>0.13999999999941792</v>
      </c>
      <c r="I1573" s="11">
        <f t="shared" ref="I1573:I1576" si="68">G1573*H1573</f>
        <v>404.44382159831844</v>
      </c>
      <c r="J1573" s="3">
        <f>IF(AND(Skriveni!C1573&lt;&gt;0,Skriveni!D1573&lt;&gt;0),1,0)</f>
        <v>1</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795.5</v>
      </c>
      <c r="D1577" s="2">
        <f>'P-VRIO'!E44</f>
        <v>795.5</v>
      </c>
      <c r="E1577" s="2">
        <v>0</v>
      </c>
      <c r="F1577" s="2">
        <v>0</v>
      </c>
      <c r="G1577" s="3">
        <f t="shared" si="52"/>
        <v>95.460000000000008</v>
      </c>
      <c r="H1577" s="3">
        <f t="shared" si="63"/>
        <v>1</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795.5</v>
      </c>
      <c r="D1578" s="2">
        <f>'P-VRIO'!E45</f>
        <v>795.5</v>
      </c>
      <c r="E1578" s="2">
        <v>0</v>
      </c>
      <c r="F1578" s="2">
        <v>0</v>
      </c>
      <c r="G1578" s="3">
        <f t="shared" si="52"/>
        <v>97.84650000000002</v>
      </c>
      <c r="H1578" s="3">
        <f t="shared" si="63"/>
        <v>1</v>
      </c>
      <c r="I1578" s="11">
        <f t="shared" ref="I1578:I1581" si="69">G1578*H1578</f>
        <v>97.84650000000002</v>
      </c>
      <c r="J1578" s="3">
        <f>IF(AND(Skriveni!C1578&lt;&gt;0,Skriveni!D1578&lt;&gt;0),1,0)</f>
        <v>1</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20199215.800000001</v>
      </c>
      <c r="D1582" s="7"/>
      <c r="E1582" s="7">
        <v>0</v>
      </c>
      <c r="F1582" s="7">
        <v>0</v>
      </c>
      <c r="G1582" s="8">
        <f t="shared" ref="G1582:G1686" si="70">B1582/1000*C1582</f>
        <v>20199.215800000002</v>
      </c>
      <c r="H1582" s="8">
        <f t="shared" ref="H1582:H1686" si="71">ABS(C1582-ROUND(C1582,0))</f>
        <v>0.19999999925494194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151671611.81</v>
      </c>
      <c r="D1583" s="2">
        <v>0</v>
      </c>
      <c r="E1583" s="2">
        <v>0</v>
      </c>
      <c r="F1583" s="2">
        <v>0</v>
      </c>
      <c r="G1583" s="3">
        <f t="shared" si="70"/>
        <v>303343.22362</v>
      </c>
      <c r="H1583" s="3">
        <f t="shared" si="71"/>
        <v>0.18999999761581421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1609099.65</v>
      </c>
      <c r="D1584" s="2">
        <v>0</v>
      </c>
      <c r="E1584" s="2">
        <v>0</v>
      </c>
      <c r="F1584" s="2">
        <v>0</v>
      </c>
      <c r="G1584" s="3">
        <f t="shared" si="70"/>
        <v>4827.2989499999994</v>
      </c>
      <c r="H1584" s="3">
        <f t="shared" si="71"/>
        <v>0.35000000009313226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110517406.64999999</v>
      </c>
      <c r="D1585" s="2">
        <v>0</v>
      </c>
      <c r="E1585" s="2">
        <v>0</v>
      </c>
      <c r="F1585" s="2">
        <v>0</v>
      </c>
      <c r="G1585" s="3">
        <f t="shared" si="70"/>
        <v>442069.62659999996</v>
      </c>
      <c r="H1585" s="3">
        <f t="shared" si="71"/>
        <v>0.35000000894069672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77056189.159999996</v>
      </c>
      <c r="D1586" s="2">
        <v>0</v>
      </c>
      <c r="E1586" s="2">
        <v>0</v>
      </c>
      <c r="F1586" s="2">
        <v>0</v>
      </c>
      <c r="G1586" s="3">
        <f t="shared" si="70"/>
        <v>385280.94579999999</v>
      </c>
      <c r="H1586" s="3">
        <f t="shared" si="71"/>
        <v>0.15999999642372131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20194156.760000002</v>
      </c>
      <c r="D1587" s="2">
        <v>0</v>
      </c>
      <c r="E1587" s="2">
        <v>0</v>
      </c>
      <c r="F1587" s="2">
        <v>0</v>
      </c>
      <c r="G1587" s="3">
        <f t="shared" si="70"/>
        <v>121164.94056000002</v>
      </c>
      <c r="H1587" s="3">
        <f t="shared" si="71"/>
        <v>0.23999999836087227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279497.95</v>
      </c>
      <c r="D1588" s="2">
        <v>0</v>
      </c>
      <c r="E1588" s="2">
        <v>0</v>
      </c>
      <c r="F1588" s="2">
        <v>0</v>
      </c>
      <c r="G1588" s="3">
        <f t="shared" si="70"/>
        <v>1956.4856500000001</v>
      </c>
      <c r="H1588" s="3">
        <f t="shared" si="71"/>
        <v>4.9999999988358468E-2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911141.97</v>
      </c>
      <c r="D1589" s="2">
        <v>0</v>
      </c>
      <c r="E1589" s="2">
        <v>0</v>
      </c>
      <c r="F1589" s="2">
        <v>0</v>
      </c>
      <c r="G1589" s="3">
        <f t="shared" si="70"/>
        <v>7289.1357600000001</v>
      </c>
      <c r="H1589" s="3">
        <f t="shared" si="71"/>
        <v>3.0000000027939677E-2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5547096.2699999996</v>
      </c>
      <c r="D1591" s="2">
        <v>0</v>
      </c>
      <c r="E1591" s="2">
        <v>0</v>
      </c>
      <c r="F1591" s="2">
        <v>0</v>
      </c>
      <c r="G1591" s="3">
        <f t="shared" si="70"/>
        <v>55470.962699999996</v>
      </c>
      <c r="H1591" s="3">
        <f t="shared" si="71"/>
        <v>0.26999999955296516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1448119.6</v>
      </c>
      <c r="D1592" s="2">
        <v>0</v>
      </c>
      <c r="E1592" s="2">
        <v>0</v>
      </c>
      <c r="F1592" s="2">
        <v>0</v>
      </c>
      <c r="G1592" s="3">
        <f t="shared" si="70"/>
        <v>15929.3156</v>
      </c>
      <c r="H1592" s="3">
        <f t="shared" si="71"/>
        <v>0.39999999990686774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5081204.9400000004</v>
      </c>
      <c r="D1593" s="2">
        <v>0</v>
      </c>
      <c r="E1593" s="2">
        <v>0</v>
      </c>
      <c r="F1593" s="2">
        <v>0</v>
      </c>
      <c r="G1593" s="3">
        <f t="shared" si="70"/>
        <v>60974.459280000003</v>
      </c>
      <c r="H1593" s="3">
        <f t="shared" si="71"/>
        <v>5.9999999590218067E-2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19102965.25</v>
      </c>
      <c r="D1594" s="2">
        <v>0</v>
      </c>
      <c r="E1594" s="2">
        <v>0</v>
      </c>
      <c r="F1594" s="2">
        <v>0</v>
      </c>
      <c r="G1594" s="3">
        <f t="shared" si="70"/>
        <v>248338.54824999999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739087.69</v>
      </c>
      <c r="D1595" s="2">
        <v>0</v>
      </c>
      <c r="E1595" s="2">
        <v>0</v>
      </c>
      <c r="F1595" s="2">
        <v>0</v>
      </c>
      <c r="G1595" s="3">
        <f t="shared" si="70"/>
        <v>10347.227659999999</v>
      </c>
      <c r="H1595" s="3">
        <f t="shared" si="71"/>
        <v>0.31000000005587935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739087.69</v>
      </c>
      <c r="D1599" s="2">
        <v>0</v>
      </c>
      <c r="E1599" s="2">
        <v>0</v>
      </c>
      <c r="F1599" s="2">
        <v>0</v>
      </c>
      <c r="G1599" s="3">
        <f t="shared" si="70"/>
        <v>13303.578419999998</v>
      </c>
      <c r="H1599" s="3">
        <f t="shared" si="71"/>
        <v>0.31000000005587935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19703052.57</v>
      </c>
      <c r="D1601" s="2">
        <v>0</v>
      </c>
      <c r="E1601" s="2">
        <v>0</v>
      </c>
      <c r="F1601" s="2">
        <v>0</v>
      </c>
      <c r="G1601" s="3">
        <f>B1601/1000*C1601</f>
        <v>394061.0514</v>
      </c>
      <c r="H1601" s="3">
        <f>ABS(C1601-ROUND(C1601,0))</f>
        <v>0.42999999970197678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145537201.31</v>
      </c>
      <c r="D1602" s="2">
        <v>0</v>
      </c>
      <c r="E1602" s="2">
        <v>0</v>
      </c>
      <c r="F1602" s="2">
        <v>0</v>
      </c>
      <c r="G1602" s="3">
        <f t="shared" si="70"/>
        <v>3056281.2275100001</v>
      </c>
      <c r="H1602" s="3">
        <f t="shared" si="71"/>
        <v>0.31000000238418579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1439110.08</v>
      </c>
      <c r="D1603" s="2">
        <v>0</v>
      </c>
      <c r="E1603" s="2">
        <v>0</v>
      </c>
      <c r="F1603" s="2">
        <v>0</v>
      </c>
      <c r="G1603" s="3">
        <f t="shared" si="70"/>
        <v>31660.421760000001</v>
      </c>
      <c r="H1603" s="3">
        <f t="shared" si="71"/>
        <v>8.0000000074505806E-2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110841637.81</v>
      </c>
      <c r="D1604" s="2">
        <v>0</v>
      </c>
      <c r="E1604" s="2">
        <v>0</v>
      </c>
      <c r="F1604" s="2">
        <v>0</v>
      </c>
      <c r="G1604" s="3">
        <f t="shared" si="70"/>
        <v>2549357.6696299999</v>
      </c>
      <c r="H1604" s="3">
        <f t="shared" si="71"/>
        <v>0.18999999761581421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76768855.599999994</v>
      </c>
      <c r="D1605" s="2">
        <v>0</v>
      </c>
      <c r="E1605" s="2">
        <v>0</v>
      </c>
      <c r="F1605" s="2">
        <v>0</v>
      </c>
      <c r="G1605" s="3">
        <f t="shared" si="70"/>
        <v>1842452.5344</v>
      </c>
      <c r="H1605" s="3">
        <f t="shared" si="71"/>
        <v>0.40000000596046448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20754290.109999999</v>
      </c>
      <c r="D1606" s="2">
        <v>0</v>
      </c>
      <c r="E1606" s="2">
        <v>0</v>
      </c>
      <c r="F1606" s="2">
        <v>0</v>
      </c>
      <c r="G1606" s="3">
        <f t="shared" si="70"/>
        <v>518857.25274999999</v>
      </c>
      <c r="H1606" s="3">
        <f t="shared" si="71"/>
        <v>0.10999999940395355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280710.95</v>
      </c>
      <c r="D1607" s="2">
        <v>0</v>
      </c>
      <c r="E1607" s="2">
        <v>0</v>
      </c>
      <c r="F1607" s="2">
        <v>0</v>
      </c>
      <c r="G1607" s="3">
        <f t="shared" si="70"/>
        <v>7298.4847</v>
      </c>
      <c r="H1607" s="3">
        <f t="shared" si="71"/>
        <v>4.9999999988358468E-2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911046.48</v>
      </c>
      <c r="D1608" s="2">
        <v>0</v>
      </c>
      <c r="E1608" s="2">
        <v>0</v>
      </c>
      <c r="F1608" s="2">
        <v>0</v>
      </c>
      <c r="G1608" s="3">
        <f t="shared" si="70"/>
        <v>24598.254959999998</v>
      </c>
      <c r="H1608" s="3">
        <f t="shared" si="71"/>
        <v>0.47999999998137355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5574170.9000000004</v>
      </c>
      <c r="D1610" s="2">
        <v>0</v>
      </c>
      <c r="E1610" s="2">
        <v>0</v>
      </c>
      <c r="F1610" s="2">
        <v>0</v>
      </c>
      <c r="G1610" s="3">
        <f t="shared" si="70"/>
        <v>161650.95610000001</v>
      </c>
      <c r="H1610" s="3">
        <f t="shared" si="71"/>
        <v>9.999999962747097E-2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1449462.13</v>
      </c>
      <c r="D1611" s="2">
        <v>0</v>
      </c>
      <c r="E1611" s="2">
        <v>0</v>
      </c>
      <c r="F1611" s="2">
        <v>0</v>
      </c>
      <c r="G1611" s="3">
        <f t="shared" si="70"/>
        <v>43483.863899999997</v>
      </c>
      <c r="H1611" s="3">
        <f t="shared" si="71"/>
        <v>0.12999999988824129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5103101.6399999997</v>
      </c>
      <c r="D1612" s="2">
        <v>0</v>
      </c>
      <c r="E1612" s="2">
        <v>0</v>
      </c>
      <c r="F1612" s="2">
        <v>0</v>
      </c>
      <c r="G1612" s="3">
        <f t="shared" si="70"/>
        <v>158196.15083999999</v>
      </c>
      <c r="H1612" s="3">
        <f t="shared" si="71"/>
        <v>0.36000000033527613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17776570.66</v>
      </c>
      <c r="D1613" s="2">
        <v>0</v>
      </c>
      <c r="E1613" s="2">
        <v>0</v>
      </c>
      <c r="F1613" s="2">
        <v>0</v>
      </c>
      <c r="G1613" s="3">
        <f t="shared" si="70"/>
        <v>568850.26112000004</v>
      </c>
      <c r="H1613" s="3">
        <f t="shared" si="71"/>
        <v>0.33999999985098839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1564706.1</v>
      </c>
      <c r="D1614" s="2">
        <v>0</v>
      </c>
      <c r="E1614" s="2">
        <v>0</v>
      </c>
      <c r="F1614" s="2">
        <v>0</v>
      </c>
      <c r="G1614" s="3">
        <f t="shared" si="70"/>
        <v>51635.301300000006</v>
      </c>
      <c r="H1614" s="3">
        <f t="shared" si="71"/>
        <v>0.10000000009313226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1564706.1</v>
      </c>
      <c r="D1618" s="2">
        <v>0</v>
      </c>
      <c r="E1618" s="2">
        <v>0</v>
      </c>
      <c r="F1618" s="2">
        <v>0</v>
      </c>
      <c r="G1618" s="3">
        <f t="shared" si="70"/>
        <v>57894.125700000004</v>
      </c>
      <c r="H1618" s="3">
        <f t="shared" si="71"/>
        <v>0.10000000009313226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13915176.66</v>
      </c>
      <c r="D1620" s="2">
        <v>0</v>
      </c>
      <c r="E1620" s="2">
        <v>0</v>
      </c>
      <c r="F1620" s="2">
        <v>0</v>
      </c>
      <c r="G1620" s="3">
        <f>B1620/1000*C1620</f>
        <v>542691.88974000001</v>
      </c>
      <c r="H1620" s="3">
        <f>ABS(C1620-ROUND(C1620,0))</f>
        <v>0.33999999985098839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26333626.300000012</v>
      </c>
      <c r="D1621" s="2">
        <v>0</v>
      </c>
      <c r="E1621" s="2">
        <v>0</v>
      </c>
      <c r="F1621" s="2">
        <v>0</v>
      </c>
      <c r="G1621" s="3">
        <f t="shared" si="70"/>
        <v>1053345.0520000006</v>
      </c>
      <c r="H1621" s="3">
        <f t="shared" si="71"/>
        <v>0.30000001192092896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6028731.5499999998</v>
      </c>
      <c r="D1622" s="2">
        <v>0</v>
      </c>
      <c r="E1622" s="2">
        <v>0</v>
      </c>
      <c r="F1622" s="2">
        <v>0</v>
      </c>
      <c r="G1622" s="3">
        <f t="shared" si="70"/>
        <v>247177.99355000001</v>
      </c>
      <c r="H1622" s="3">
        <f t="shared" si="71"/>
        <v>0.45000000018626451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504220.58999999997</v>
      </c>
      <c r="D1623" s="2">
        <v>0</v>
      </c>
      <c r="E1623" s="2">
        <v>0</v>
      </c>
      <c r="F1623" s="2">
        <v>0</v>
      </c>
      <c r="G1623" s="3">
        <f t="shared" si="70"/>
        <v>21177.264780000001</v>
      </c>
      <c r="H1623" s="3">
        <f t="shared" si="71"/>
        <v>0.41000000003259629</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306162.40999999997</v>
      </c>
      <c r="D1624" s="2">
        <v>0</v>
      </c>
      <c r="E1624" s="2">
        <v>0</v>
      </c>
      <c r="F1624" s="2">
        <v>0</v>
      </c>
      <c r="G1624" s="3">
        <f t="shared" si="70"/>
        <v>13164.983629999997</v>
      </c>
      <c r="H1624" s="3">
        <f t="shared" si="71"/>
        <v>0.40999999997438863</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27709.64</v>
      </c>
      <c r="D1625" s="2">
        <v>0</v>
      </c>
      <c r="E1625" s="2">
        <v>0</v>
      </c>
      <c r="F1625" s="2">
        <v>0</v>
      </c>
      <c r="G1625" s="3">
        <f t="shared" si="70"/>
        <v>1219.22416</v>
      </c>
      <c r="H1625" s="3">
        <f t="shared" si="71"/>
        <v>0.36000000000058208</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75548.37</v>
      </c>
      <c r="D1626" s="2">
        <v>0</v>
      </c>
      <c r="E1626" s="2">
        <v>0</v>
      </c>
      <c r="F1626" s="2">
        <v>0</v>
      </c>
      <c r="G1626" s="3">
        <f t="shared" si="70"/>
        <v>3399.6766499999999</v>
      </c>
      <c r="H1626" s="3">
        <f t="shared" si="71"/>
        <v>0.36999999999534339</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94800.17</v>
      </c>
      <c r="D1627" s="2">
        <v>0</v>
      </c>
      <c r="E1627" s="2">
        <v>0</v>
      </c>
      <c r="F1627" s="2">
        <v>0</v>
      </c>
      <c r="G1627" s="3">
        <f t="shared" si="70"/>
        <v>4360.80782</v>
      </c>
      <c r="H1627" s="3">
        <f t="shared" si="71"/>
        <v>0.16999999999825377</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2716976.12</v>
      </c>
      <c r="D1628" s="2">
        <v>0</v>
      </c>
      <c r="E1628" s="2">
        <v>0</v>
      </c>
      <c r="F1628" s="2">
        <v>0</v>
      </c>
      <c r="G1628" s="3">
        <f t="shared" si="70"/>
        <v>127697.87764000001</v>
      </c>
      <c r="H1628" s="3">
        <f t="shared" si="71"/>
        <v>0.12000000011175871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83854.61</v>
      </c>
      <c r="D1629" s="2">
        <v>0</v>
      </c>
      <c r="E1629" s="2">
        <v>0</v>
      </c>
      <c r="F1629" s="2">
        <v>0</v>
      </c>
      <c r="G1629" s="3">
        <f t="shared" si="70"/>
        <v>4025.0212799999999</v>
      </c>
      <c r="H1629" s="3">
        <f t="shared" si="71"/>
        <v>0.38999999999941792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72672.56</v>
      </c>
      <c r="D1630" s="2">
        <v>0</v>
      </c>
      <c r="E1630" s="2">
        <v>0</v>
      </c>
      <c r="F1630" s="2">
        <v>0</v>
      </c>
      <c r="G1630" s="3">
        <f t="shared" si="70"/>
        <v>3560.9554400000002</v>
      </c>
      <c r="H1630" s="3">
        <f t="shared" si="71"/>
        <v>0.44000000000232831</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11182.05</v>
      </c>
      <c r="D1633" s="2">
        <v>0</v>
      </c>
      <c r="E1633" s="2">
        <v>0</v>
      </c>
      <c r="F1633" s="2">
        <v>0</v>
      </c>
      <c r="G1633" s="3">
        <f t="shared" si="70"/>
        <v>581.46659999999997</v>
      </c>
      <c r="H1633" s="3">
        <f t="shared" si="71"/>
        <v>4.9999999999272404E-2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2617319.87</v>
      </c>
      <c r="D1634" s="2">
        <v>0</v>
      </c>
      <c r="E1634" s="2">
        <v>0</v>
      </c>
      <c r="F1634" s="2">
        <v>0</v>
      </c>
      <c r="G1634" s="3">
        <f t="shared" si="70"/>
        <v>138717.95311</v>
      </c>
      <c r="H1634" s="3">
        <f t="shared" si="71"/>
        <v>0.12999999988824129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747305.17</v>
      </c>
      <c r="D1635" s="2">
        <v>0</v>
      </c>
      <c r="E1635" s="2">
        <v>0</v>
      </c>
      <c r="F1635" s="2">
        <v>0</v>
      </c>
      <c r="G1635" s="3">
        <f t="shared" si="70"/>
        <v>40354.479180000002</v>
      </c>
      <c r="H1635" s="3">
        <f t="shared" si="71"/>
        <v>0.17000000004190952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1125644.03</v>
      </c>
      <c r="D1636" s="2">
        <v>0</v>
      </c>
      <c r="E1636" s="2">
        <v>0</v>
      </c>
      <c r="F1636" s="2">
        <v>0</v>
      </c>
      <c r="G1636" s="3">
        <f t="shared" si="70"/>
        <v>61910.421650000004</v>
      </c>
      <c r="H1636" s="3">
        <f t="shared" si="71"/>
        <v>3.0000000027939677E-2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514575.54</v>
      </c>
      <c r="D1637" s="2">
        <v>0</v>
      </c>
      <c r="E1637" s="2">
        <v>0</v>
      </c>
      <c r="F1637" s="2">
        <v>0</v>
      </c>
      <c r="G1637" s="3">
        <f t="shared" si="70"/>
        <v>28816.230240000001</v>
      </c>
      <c r="H1637" s="3">
        <f t="shared" si="71"/>
        <v>0.46000000002095476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229795.13</v>
      </c>
      <c r="D1638" s="2">
        <v>0</v>
      </c>
      <c r="E1638" s="2">
        <v>0</v>
      </c>
      <c r="F1638" s="2">
        <v>0</v>
      </c>
      <c r="G1638" s="3">
        <f t="shared" si="70"/>
        <v>13098.322410000001</v>
      </c>
      <c r="H1638" s="3">
        <f t="shared" si="71"/>
        <v>0.13000000000465661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761.6400000000001</v>
      </c>
      <c r="D1639" s="2">
        <v>0</v>
      </c>
      <c r="E1639" s="2">
        <v>0</v>
      </c>
      <c r="F1639" s="2">
        <v>0</v>
      </c>
      <c r="G1639" s="3">
        <f t="shared" si="70"/>
        <v>44.175120000000007</v>
      </c>
      <c r="H1639" s="3">
        <f t="shared" si="71"/>
        <v>0.35999999999989996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548.32000000000005</v>
      </c>
      <c r="D1640" s="2">
        <v>0</v>
      </c>
      <c r="E1640" s="2">
        <v>0</v>
      </c>
      <c r="F1640" s="2">
        <v>0</v>
      </c>
      <c r="G1640" s="3">
        <f t="shared" si="70"/>
        <v>32.350880000000004</v>
      </c>
      <c r="H1640" s="3">
        <f t="shared" si="71"/>
        <v>0.32000000000005002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213.32</v>
      </c>
      <c r="D1641" s="2">
        <v>0</v>
      </c>
      <c r="E1641" s="2">
        <v>0</v>
      </c>
      <c r="F1641" s="2">
        <v>0</v>
      </c>
      <c r="G1641" s="3">
        <f t="shared" si="70"/>
        <v>12.799199999999999</v>
      </c>
      <c r="H1641" s="3">
        <f t="shared" si="71"/>
        <v>0.31999999999999318</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588.02</v>
      </c>
      <c r="D1654" s="2">
        <v>0</v>
      </c>
      <c r="E1654" s="2">
        <v>0</v>
      </c>
      <c r="F1654" s="2">
        <v>0</v>
      </c>
      <c r="G1654" s="3">
        <f t="shared" si="70"/>
        <v>42.925459999999994</v>
      </c>
      <c r="H1654" s="3">
        <f t="shared" si="71"/>
        <v>1.999999999998181E-2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588.02</v>
      </c>
      <c r="D1658" s="2">
        <v>0</v>
      </c>
      <c r="E1658" s="2">
        <v>0</v>
      </c>
      <c r="F1658" s="2">
        <v>0</v>
      </c>
      <c r="G1658" s="3">
        <f t="shared" si="70"/>
        <v>45.277539999999995</v>
      </c>
      <c r="H1658" s="3">
        <f t="shared" si="71"/>
        <v>1.999999999998181E-2</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14451.98</v>
      </c>
      <c r="D1664" s="2">
        <v>0</v>
      </c>
      <c r="E1664" s="2">
        <v>0</v>
      </c>
      <c r="F1664" s="2">
        <v>0</v>
      </c>
      <c r="G1664" s="3">
        <f t="shared" si="70"/>
        <v>1199.5143399999999</v>
      </c>
      <c r="H1664" s="3">
        <f t="shared" si="71"/>
        <v>2.0000000000436557E-2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12237.21</v>
      </c>
      <c r="D1665" s="2">
        <v>0</v>
      </c>
      <c r="E1665" s="2">
        <v>0</v>
      </c>
      <c r="F1665" s="2">
        <v>0</v>
      </c>
      <c r="G1665" s="3">
        <f t="shared" si="70"/>
        <v>1027.9256399999999</v>
      </c>
      <c r="H1665" s="3">
        <f t="shared" si="71"/>
        <v>0.20999999999912689</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2138</v>
      </c>
      <c r="D1666" s="2">
        <v>0</v>
      </c>
      <c r="E1666" s="2">
        <v>0</v>
      </c>
      <c r="F1666" s="2">
        <v>0</v>
      </c>
      <c r="G1666" s="3">
        <f t="shared" si="70"/>
        <v>181.73000000000002</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76.77</v>
      </c>
      <c r="D1668" s="2">
        <v>0</v>
      </c>
      <c r="E1668" s="2">
        <v>0</v>
      </c>
      <c r="F1668" s="2">
        <v>0</v>
      </c>
      <c r="G1668" s="3">
        <f t="shared" si="70"/>
        <v>6.6789899999999989</v>
      </c>
      <c r="H1668" s="3">
        <f t="shared" si="71"/>
        <v>0.23000000000000398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514011.56</v>
      </c>
      <c r="D1669" s="2">
        <v>0</v>
      </c>
      <c r="E1669" s="2">
        <v>0</v>
      </c>
      <c r="F1669" s="2">
        <v>0</v>
      </c>
      <c r="G1669" s="3">
        <f t="shared" si="70"/>
        <v>45233.01728</v>
      </c>
      <c r="H1669" s="3">
        <f t="shared" si="71"/>
        <v>0.44000000000232831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467473.01</v>
      </c>
      <c r="D1670" s="2">
        <v>0</v>
      </c>
      <c r="E1670" s="2">
        <v>0</v>
      </c>
      <c r="F1670" s="2">
        <v>0</v>
      </c>
      <c r="G1670" s="3">
        <f t="shared" si="70"/>
        <v>41605.097889999997</v>
      </c>
      <c r="H1670" s="3">
        <f t="shared" si="71"/>
        <v>1.0000000009313226E-2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34538.93</v>
      </c>
      <c r="D1671" s="2">
        <v>0</v>
      </c>
      <c r="E1671" s="2">
        <v>0</v>
      </c>
      <c r="F1671" s="2">
        <v>0</v>
      </c>
      <c r="G1671" s="3">
        <f t="shared" si="70"/>
        <v>3108.5036999999998</v>
      </c>
      <c r="H1671" s="3">
        <f t="shared" si="71"/>
        <v>6.9999999999708962E-2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11999.62</v>
      </c>
      <c r="D1673" s="2">
        <v>0</v>
      </c>
      <c r="E1673" s="2">
        <v>0</v>
      </c>
      <c r="F1673" s="2">
        <v>0</v>
      </c>
      <c r="G1673" s="3">
        <f t="shared" si="70"/>
        <v>1103.96504</v>
      </c>
      <c r="H1673" s="3">
        <f t="shared" si="71"/>
        <v>0.37999999999919964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2276300.2400000002</v>
      </c>
      <c r="D1674" s="2">
        <v>0</v>
      </c>
      <c r="E1674" s="2">
        <v>0</v>
      </c>
      <c r="F1674" s="2">
        <v>0</v>
      </c>
      <c r="G1674" s="3">
        <f t="shared" si="70"/>
        <v>211695.92232000001</v>
      </c>
      <c r="H1674" s="3">
        <f t="shared" si="71"/>
        <v>0.24000000022351742</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2276300.2400000002</v>
      </c>
      <c r="D1678" s="2">
        <v>0</v>
      </c>
      <c r="E1678" s="2">
        <v>0</v>
      </c>
      <c r="F1678" s="2">
        <v>0</v>
      </c>
      <c r="G1678" s="3">
        <f t="shared" si="70"/>
        <v>220801.12328000003</v>
      </c>
      <c r="H1678" s="3">
        <f t="shared" si="71"/>
        <v>0.24000000022351742</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17223.04</v>
      </c>
      <c r="D1680" s="2">
        <v>0</v>
      </c>
      <c r="E1680" s="2">
        <v>0</v>
      </c>
      <c r="F1680" s="2">
        <v>0</v>
      </c>
      <c r="G1680" s="3">
        <f>B1680/1000*C1680</f>
        <v>1705.0809600000002</v>
      </c>
      <c r="H1680" s="3">
        <f>ABS(C1680-ROUND(C1680,0))</f>
        <v>4.0000000000873115E-2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20304894.75</v>
      </c>
      <c r="D1681" s="2">
        <v>0</v>
      </c>
      <c r="E1681" s="2">
        <v>0</v>
      </c>
      <c r="F1681" s="2">
        <v>0</v>
      </c>
      <c r="G1681" s="3">
        <f t="shared" si="70"/>
        <v>2030489.4750000001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1170104.73</v>
      </c>
      <c r="D1682" s="2">
        <v>0</v>
      </c>
      <c r="E1682" s="2">
        <v>0</v>
      </c>
      <c r="F1682" s="2">
        <v>0</v>
      </c>
      <c r="G1682" s="3">
        <f t="shared" si="70"/>
        <v>118180.57773</v>
      </c>
      <c r="H1682" s="3">
        <f t="shared" si="71"/>
        <v>0.27000000001862645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7720344.4699999997</v>
      </c>
      <c r="D1683" s="2">
        <v>0</v>
      </c>
      <c r="E1683" s="2">
        <v>0</v>
      </c>
      <c r="F1683" s="2">
        <v>0</v>
      </c>
      <c r="G1683" s="3">
        <f t="shared" si="70"/>
        <v>787475.13593999995</v>
      </c>
      <c r="H1683" s="3">
        <f t="shared" si="71"/>
        <v>0.46999999973922968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2804619.69</v>
      </c>
      <c r="D1684" s="2">
        <v>0</v>
      </c>
      <c r="E1684" s="2">
        <v>0</v>
      </c>
      <c r="F1684" s="2">
        <v>0</v>
      </c>
      <c r="G1684" s="3">
        <f t="shared" si="70"/>
        <v>288875.82806999999</v>
      </c>
      <c r="H1684" s="3">
        <f t="shared" si="71"/>
        <v>0.31000000005587935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2357787.7200000002</v>
      </c>
      <c r="D1685" s="2">
        <v>0</v>
      </c>
      <c r="E1685" s="2">
        <v>0</v>
      </c>
      <c r="F1685" s="2">
        <v>0</v>
      </c>
      <c r="G1685" s="3">
        <f>B1685/1000*C1685</f>
        <v>245209.92288</v>
      </c>
      <c r="H1685" s="3">
        <f>ABS(C1685-ROUND(C1685,0))</f>
        <v>0.27999999979510903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6252038.1399999997</v>
      </c>
      <c r="D1686" s="14">
        <v>0</v>
      </c>
      <c r="E1686" s="14">
        <v>0</v>
      </c>
      <c r="F1686" s="14">
        <v>0</v>
      </c>
      <c r="G1686" s="15">
        <f t="shared" si="70"/>
        <v>656464.00469999993</v>
      </c>
      <c r="H1686" s="15">
        <f t="shared" si="71"/>
        <v>0.13999999966472387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2"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28233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102586738</v>
      </c>
      <c r="I17" s="275">
        <f>'PR-RAS'!E6</f>
        <v>117270585.48999998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95137182.139999986</v>
      </c>
      <c r="I18" s="275">
        <f>'PR-RAS'!E152</f>
        <v>110160056.03000002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581608.65000001038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12293819.350000046</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102739654.45999999</v>
      </c>
      <c r="I22" s="275">
        <f>BILANCA!E7</f>
        <v>117045298.62999998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19671997.739999998</v>
      </c>
      <c r="I23" s="275">
        <f>BILANCA!E69</f>
        <v>21823000.529999997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20061845.84</v>
      </c>
      <c r="I24" s="275">
        <f>BILANCA!E177</f>
        <v>26340023.140000001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102349806.36</v>
      </c>
      <c r="I25" s="275">
        <f>BILANCA!E251</f>
        <v>112528276.02000001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5007525.7699999996</v>
      </c>
      <c r="I27" s="275">
        <f>'RAS-funkcijski'!E5</f>
        <v>6829294.1299999999</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5088243.3999999994</v>
      </c>
      <c r="I28" s="275">
        <f>'RAS-funkcijski'!E35</f>
        <v>5320550.22</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54876123.370000005</v>
      </c>
      <c r="I30" s="275">
        <f>'RAS-funkcijski'!E114</f>
        <v>62311601.43999999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102164185.53</v>
      </c>
      <c r="I31" s="275">
        <f>'RAS-funkcijski'!E141</f>
        <v>128399347.36999997</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256941.81999999998</v>
      </c>
      <c r="I33" s="275">
        <f>'P-VRIO'!E5</f>
        <v>2710238.87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256383.35999999999</v>
      </c>
      <c r="I34" s="275">
        <f>'P-VRIO'!E22</f>
        <v>1249734.73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27544.43</v>
      </c>
      <c r="I35" s="275">
        <f>'P-VRIO'!E38</f>
        <v>27544.43</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795.5</v>
      </c>
      <c r="I36" s="275">
        <f>'P-VRIO'!E44</f>
        <v>795.5</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20199215.800000001</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26333626.300000012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6028731.5499999998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20304894.75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27"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102586738</v>
      </c>
      <c r="E6" s="60">
        <f>E7+E43+E49+E82+E106+E125+E134+E140</f>
        <v>117270585.48999998</v>
      </c>
      <c r="F6" s="45">
        <f t="shared" ref="F6:F132" si="0">IF(D6&lt;&gt;0,IF(E6/D6&gt;=100,"&gt;&gt;100",E6/D6*100),"-")</f>
        <v>114.31359235732788</v>
      </c>
    </row>
    <row r="7" spans="1:24" ht="12.75" customHeight="1" x14ac:dyDescent="0.2">
      <c r="A7" s="63">
        <v>61</v>
      </c>
      <c r="B7" s="220" t="s">
        <v>17</v>
      </c>
      <c r="C7" s="247" t="s">
        <v>18</v>
      </c>
      <c r="D7" s="60">
        <f>D8+D17+D23+D29+D36+D39</f>
        <v>11626907.120000003</v>
      </c>
      <c r="E7" s="60">
        <f>E8+E17+E23+E29+E36+E39</f>
        <v>13555996.74</v>
      </c>
      <c r="F7" s="45">
        <f t="shared" si="0"/>
        <v>116.59159740496831</v>
      </c>
    </row>
    <row r="8" spans="1:24" ht="12.75" customHeight="1" x14ac:dyDescent="0.2">
      <c r="A8" s="63">
        <v>611</v>
      </c>
      <c r="B8" s="220" t="s">
        <v>19</v>
      </c>
      <c r="C8" s="247" t="s">
        <v>20</v>
      </c>
      <c r="D8" s="60">
        <f>SUM(D9:D14)-D15-D16</f>
        <v>10918062.520000001</v>
      </c>
      <c r="E8" s="60">
        <f>SUM(E9:E14)-E15-E16</f>
        <v>12663781.07</v>
      </c>
      <c r="F8" s="45">
        <f t="shared" si="0"/>
        <v>115.98927050291337</v>
      </c>
    </row>
    <row r="9" spans="1:24" ht="12.75" customHeight="1" x14ac:dyDescent="0.2">
      <c r="A9" s="63">
        <v>6111</v>
      </c>
      <c r="B9" s="65" t="s">
        <v>21</v>
      </c>
      <c r="C9" s="247" t="s">
        <v>22</v>
      </c>
      <c r="D9" s="194">
        <v>12179778.060000001</v>
      </c>
      <c r="E9" s="194">
        <v>14632430.140000001</v>
      </c>
      <c r="F9" s="45">
        <f t="shared" si="0"/>
        <v>120.13708351595365</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410195.14</v>
      </c>
      <c r="E13" s="194">
        <v>0</v>
      </c>
      <c r="F13" s="45">
        <f t="shared" si="0"/>
        <v>0</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1671910.68</v>
      </c>
      <c r="E15" s="194">
        <v>1968649.07</v>
      </c>
      <c r="F15" s="45">
        <f t="shared" si="0"/>
        <v>117.74845950502572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35977.379999999997</v>
      </c>
      <c r="E23" s="60">
        <f t="shared" si="2"/>
        <v>171973.99</v>
      </c>
      <c r="F23" s="45">
        <f t="shared" si="0"/>
        <v>478.00587480244536</v>
      </c>
    </row>
    <row r="24" spans="1:6" ht="12.75" customHeight="1" x14ac:dyDescent="0.2">
      <c r="A24" s="63">
        <v>6131</v>
      </c>
      <c r="B24" s="65" t="s">
        <v>51</v>
      </c>
      <c r="C24" s="247" t="s">
        <v>52</v>
      </c>
      <c r="D24" s="194">
        <v>0</v>
      </c>
      <c r="E24" s="194">
        <v>91066.18</v>
      </c>
      <c r="F24" s="45" t="str">
        <f t="shared" si="0"/>
        <v>-</v>
      </c>
    </row>
    <row r="25" spans="1:6" ht="12.75" customHeight="1" x14ac:dyDescent="0.2">
      <c r="A25" s="63">
        <v>6132</v>
      </c>
      <c r="B25" s="64" t="s">
        <v>53</v>
      </c>
      <c r="C25" s="247" t="s">
        <v>54</v>
      </c>
      <c r="D25" s="194">
        <v>35977.379999999997</v>
      </c>
      <c r="E25" s="194">
        <v>80907.81</v>
      </c>
      <c r="F25" s="45">
        <f t="shared" si="0"/>
        <v>224.8852195462816</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672867.22</v>
      </c>
      <c r="E29" s="60">
        <f>SUM(E30:E35)</f>
        <v>720241.67999999993</v>
      </c>
      <c r="F29" s="45">
        <f t="shared" si="0"/>
        <v>107.04068478770597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663170.84</v>
      </c>
      <c r="E33" s="194">
        <v>713694.44</v>
      </c>
      <c r="F33" s="45">
        <f t="shared" si="0"/>
        <v>107.6184893774883</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9696.3799999999992</v>
      </c>
      <c r="E35" s="194">
        <v>6547.24</v>
      </c>
      <c r="F35" s="45">
        <f t="shared" si="0"/>
        <v>67.522518713169248</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57702792.790000007</v>
      </c>
      <c r="E49" s="60">
        <f>E50+E53+E58+E61+E64+E68+E71+E74+E77</f>
        <v>66897401.769999996</v>
      </c>
      <c r="F49" s="45">
        <f t="shared" si="0"/>
        <v>115.93442628238513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6487624.4100000001</v>
      </c>
      <c r="E58" s="60">
        <f t="shared" si="9"/>
        <v>4947549.26</v>
      </c>
      <c r="F58" s="45">
        <f t="shared" si="0"/>
        <v>76.261339241122926</v>
      </c>
    </row>
    <row r="59" spans="1:6" ht="24" x14ac:dyDescent="0.2">
      <c r="A59" s="63">
        <v>6331</v>
      </c>
      <c r="B59" s="65" t="s">
        <v>121</v>
      </c>
      <c r="C59" s="247" t="s">
        <v>122</v>
      </c>
      <c r="D59" s="194">
        <v>5855787.2199999997</v>
      </c>
      <c r="E59" s="194">
        <v>4022252.73</v>
      </c>
      <c r="F59" s="45">
        <f t="shared" si="0"/>
        <v>68.688505556730249</v>
      </c>
    </row>
    <row r="60" spans="1:6" ht="24" x14ac:dyDescent="0.2">
      <c r="A60" s="63">
        <v>6332</v>
      </c>
      <c r="B60" s="65" t="s">
        <v>123</v>
      </c>
      <c r="C60" s="247" t="s">
        <v>124</v>
      </c>
      <c r="D60" s="194">
        <v>631837.18999999994</v>
      </c>
      <c r="E60" s="194">
        <v>925296.53</v>
      </c>
      <c r="F60" s="45">
        <f t="shared" si="0"/>
        <v>146.44540470939992</v>
      </c>
    </row>
    <row r="61" spans="1:6" ht="12.75" customHeight="1" x14ac:dyDescent="0.2">
      <c r="A61" s="63">
        <v>634</v>
      </c>
      <c r="B61" s="65" t="s">
        <v>125</v>
      </c>
      <c r="C61" s="247" t="s">
        <v>126</v>
      </c>
      <c r="D61" s="60">
        <f t="shared" ref="D61:E61" si="10">SUM(D62:D63)</f>
        <v>510883.3</v>
      </c>
      <c r="E61" s="60">
        <f t="shared" si="10"/>
        <v>256171.93</v>
      </c>
      <c r="F61" s="45">
        <f t="shared" si="0"/>
        <v>50.142944582451612</v>
      </c>
    </row>
    <row r="62" spans="1:6" ht="12.75" customHeight="1" x14ac:dyDescent="0.2">
      <c r="A62" s="63">
        <v>6341</v>
      </c>
      <c r="B62" s="65" t="s">
        <v>127</v>
      </c>
      <c r="C62" s="247" t="s">
        <v>128</v>
      </c>
      <c r="D62" s="194">
        <v>355444.69</v>
      </c>
      <c r="E62" s="194">
        <v>168121.43</v>
      </c>
      <c r="F62" s="45">
        <f t="shared" si="0"/>
        <v>47.298900428080664</v>
      </c>
    </row>
    <row r="63" spans="1:6" ht="12.75" customHeight="1" x14ac:dyDescent="0.2">
      <c r="A63" s="63">
        <v>6342</v>
      </c>
      <c r="B63" s="65" t="s">
        <v>129</v>
      </c>
      <c r="C63" s="247" t="s">
        <v>130</v>
      </c>
      <c r="D63" s="194">
        <v>155438.60999999999</v>
      </c>
      <c r="E63" s="194">
        <v>88050.5</v>
      </c>
      <c r="F63" s="45">
        <f t="shared" si="0"/>
        <v>56.64647927564458</v>
      </c>
    </row>
    <row r="64" spans="1:6" ht="24" x14ac:dyDescent="0.2">
      <c r="A64" s="63">
        <v>635</v>
      </c>
      <c r="B64" s="65" t="s">
        <v>131</v>
      </c>
      <c r="C64" s="247" t="s">
        <v>132</v>
      </c>
      <c r="D64" s="60">
        <f>SUM(D65:D67)</f>
        <v>4963732.3899999997</v>
      </c>
      <c r="E64" s="60">
        <f>SUM(E65:E67)</f>
        <v>7081642.9399999995</v>
      </c>
      <c r="F64" s="45">
        <f t="shared" si="0"/>
        <v>142.66770211598777</v>
      </c>
    </row>
    <row r="65" spans="1:6" ht="12.75" customHeight="1" x14ac:dyDescent="0.2">
      <c r="A65" s="63">
        <v>6351</v>
      </c>
      <c r="B65" s="65" t="s">
        <v>133</v>
      </c>
      <c r="C65" s="247" t="s">
        <v>134</v>
      </c>
      <c r="D65" s="194">
        <v>3712866.07</v>
      </c>
      <c r="E65" s="194">
        <v>3923409.73</v>
      </c>
      <c r="F65" s="45">
        <f t="shared" si="0"/>
        <v>105.67065054409572</v>
      </c>
    </row>
    <row r="66" spans="1:6" ht="12.75" customHeight="1" x14ac:dyDescent="0.2">
      <c r="A66" s="63">
        <v>6352</v>
      </c>
      <c r="B66" s="64" t="s">
        <v>135</v>
      </c>
      <c r="C66" s="247" t="s">
        <v>136</v>
      </c>
      <c r="D66" s="194">
        <v>1250866.32</v>
      </c>
      <c r="E66" s="194">
        <v>1305292.1499999999</v>
      </c>
      <c r="F66" s="45">
        <f t="shared" si="0"/>
        <v>104.35105087808263</v>
      </c>
    </row>
    <row r="67" spans="1:6" ht="12.75" customHeight="1" x14ac:dyDescent="0.2">
      <c r="A67" s="70" t="s">
        <v>137</v>
      </c>
      <c r="B67" s="65" t="s">
        <v>138</v>
      </c>
      <c r="C67" s="277" t="s">
        <v>137</v>
      </c>
      <c r="D67" s="192">
        <v>0</v>
      </c>
      <c r="E67" s="192">
        <v>1852941.06</v>
      </c>
      <c r="F67" s="71" t="str">
        <f t="shared" si="0"/>
        <v>-</v>
      </c>
    </row>
    <row r="68" spans="1:6" ht="24" x14ac:dyDescent="0.2">
      <c r="A68" s="63" t="s">
        <v>139</v>
      </c>
      <c r="B68" s="183" t="s">
        <v>140</v>
      </c>
      <c r="C68" s="247" t="s">
        <v>139</v>
      </c>
      <c r="D68" s="60">
        <f t="shared" ref="D68:E68" si="11">SUM(D69:D70)</f>
        <v>42807430.030000001</v>
      </c>
      <c r="E68" s="60">
        <f t="shared" si="11"/>
        <v>47903080.670000002</v>
      </c>
      <c r="F68" s="45">
        <f t="shared" si="0"/>
        <v>111.90365933303845</v>
      </c>
    </row>
    <row r="69" spans="1:6" ht="12.75" customHeight="1" x14ac:dyDescent="0.2">
      <c r="A69" s="63" t="s">
        <v>141</v>
      </c>
      <c r="B69" s="64" t="s">
        <v>142</v>
      </c>
      <c r="C69" s="247" t="s">
        <v>141</v>
      </c>
      <c r="D69" s="194">
        <v>42572163.329999998</v>
      </c>
      <c r="E69" s="194">
        <v>47630975.950000003</v>
      </c>
      <c r="F69" s="45">
        <f t="shared" si="0"/>
        <v>111.88291180033862</v>
      </c>
    </row>
    <row r="70" spans="1:6" ht="24" x14ac:dyDescent="0.2">
      <c r="A70" s="63" t="s">
        <v>143</v>
      </c>
      <c r="B70" s="64" t="s">
        <v>144</v>
      </c>
      <c r="C70" s="247" t="s">
        <v>143</v>
      </c>
      <c r="D70" s="194">
        <v>235266.7</v>
      </c>
      <c r="E70" s="194">
        <v>272104.71999999997</v>
      </c>
      <c r="F70" s="45">
        <f t="shared" si="0"/>
        <v>115.65798304647447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2933122.66</v>
      </c>
      <c r="E74" s="60">
        <f t="shared" si="13"/>
        <v>6708956.9699999997</v>
      </c>
      <c r="F74" s="45">
        <f t="shared" si="0"/>
        <v>228.73086971412232</v>
      </c>
    </row>
    <row r="75" spans="1:6" ht="12.75" customHeight="1" x14ac:dyDescent="0.2">
      <c r="A75" s="63" t="s">
        <v>153</v>
      </c>
      <c r="B75" s="65" t="s">
        <v>154</v>
      </c>
      <c r="C75" s="247" t="s">
        <v>153</v>
      </c>
      <c r="D75" s="194">
        <v>2394688.4700000002</v>
      </c>
      <c r="E75" s="194">
        <v>1529209.09</v>
      </c>
      <c r="F75" s="45">
        <f t="shared" si="0"/>
        <v>63.858372776146531</v>
      </c>
    </row>
    <row r="76" spans="1:6" ht="12.75" customHeight="1" x14ac:dyDescent="0.2">
      <c r="A76" s="63" t="s">
        <v>155</v>
      </c>
      <c r="B76" s="65" t="s">
        <v>156</v>
      </c>
      <c r="C76" s="247" t="s">
        <v>155</v>
      </c>
      <c r="D76" s="194">
        <v>538434.18999999994</v>
      </c>
      <c r="E76" s="194">
        <v>5179747.88</v>
      </c>
      <c r="F76" s="45">
        <f t="shared" si="0"/>
        <v>962.00203779778553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1248792.6100000001</v>
      </c>
      <c r="E82" s="60">
        <f t="shared" si="15"/>
        <v>1008915.3200000001</v>
      </c>
      <c r="F82" s="45">
        <f t="shared" si="0"/>
        <v>80.791262850282237</v>
      </c>
    </row>
    <row r="83" spans="1:6" ht="12.75" customHeight="1" x14ac:dyDescent="0.2">
      <c r="A83" s="63">
        <v>641</v>
      </c>
      <c r="B83" s="64" t="s">
        <v>169</v>
      </c>
      <c r="C83" s="247" t="s">
        <v>170</v>
      </c>
      <c r="D83" s="60">
        <f t="shared" ref="D83:E83" si="16">SUM(D84:D90)</f>
        <v>25971.350000000002</v>
      </c>
      <c r="E83" s="60">
        <f t="shared" si="16"/>
        <v>5896.37</v>
      </c>
      <c r="F83" s="45">
        <f t="shared" si="0"/>
        <v>22.70336351402603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2299.44</v>
      </c>
      <c r="E85" s="194">
        <v>245.5</v>
      </c>
      <c r="F85" s="45">
        <f t="shared" si="0"/>
        <v>10.676512542184184</v>
      </c>
    </row>
    <row r="86" spans="1:6" ht="12.75" customHeight="1" x14ac:dyDescent="0.2">
      <c r="A86" s="63">
        <v>6414</v>
      </c>
      <c r="B86" s="64" t="s">
        <v>175</v>
      </c>
      <c r="C86" s="247" t="s">
        <v>176</v>
      </c>
      <c r="D86" s="194">
        <v>12730.87</v>
      </c>
      <c r="E86" s="194">
        <v>5650.87</v>
      </c>
      <c r="F86" s="45">
        <f t="shared" si="0"/>
        <v>44.387147147052794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10941.04</v>
      </c>
      <c r="E90" s="194">
        <v>0</v>
      </c>
      <c r="F90" s="45">
        <f t="shared" si="0"/>
        <v>0</v>
      </c>
    </row>
    <row r="91" spans="1:6" ht="12.75" customHeight="1" x14ac:dyDescent="0.2">
      <c r="A91" s="63">
        <v>642</v>
      </c>
      <c r="B91" s="64" t="s">
        <v>185</v>
      </c>
      <c r="C91" s="247" t="s">
        <v>186</v>
      </c>
      <c r="D91" s="60">
        <f t="shared" ref="D91:E91" si="17">SUM(D92:D97)</f>
        <v>1222364.78</v>
      </c>
      <c r="E91" s="60">
        <f t="shared" si="17"/>
        <v>1003018.9500000001</v>
      </c>
      <c r="F91" s="45">
        <f t="shared" si="0"/>
        <v>82.055616000323568</v>
      </c>
    </row>
    <row r="92" spans="1:6" ht="12.75" customHeight="1" x14ac:dyDescent="0.2">
      <c r="A92" s="63">
        <v>6421</v>
      </c>
      <c r="B92" s="64" t="s">
        <v>187</v>
      </c>
      <c r="C92" s="247" t="s">
        <v>188</v>
      </c>
      <c r="D92" s="194">
        <v>65570.33</v>
      </c>
      <c r="E92" s="194">
        <v>61334.07</v>
      </c>
      <c r="F92" s="45">
        <f t="shared" si="0"/>
        <v>93.539364526608296</v>
      </c>
    </row>
    <row r="93" spans="1:6" ht="12.75" customHeight="1" x14ac:dyDescent="0.2">
      <c r="A93" s="63">
        <v>6422</v>
      </c>
      <c r="B93" s="64" t="s">
        <v>189</v>
      </c>
      <c r="C93" s="247" t="s">
        <v>190</v>
      </c>
      <c r="D93" s="194">
        <v>99157.21</v>
      </c>
      <c r="E93" s="194">
        <v>136152.87</v>
      </c>
      <c r="F93" s="45">
        <f t="shared" si="0"/>
        <v>137.3101058410175</v>
      </c>
    </row>
    <row r="94" spans="1:6" ht="12.75" customHeight="1" x14ac:dyDescent="0.2">
      <c r="A94" s="63">
        <v>6423</v>
      </c>
      <c r="B94" s="64" t="s">
        <v>191</v>
      </c>
      <c r="C94" s="247" t="s">
        <v>192</v>
      </c>
      <c r="D94" s="194">
        <v>1050453.2</v>
      </c>
      <c r="E94" s="194">
        <v>801788.18</v>
      </c>
      <c r="F94" s="45">
        <f t="shared" si="0"/>
        <v>76.327834500385165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7184.04</v>
      </c>
      <c r="E97" s="194">
        <v>3743.83</v>
      </c>
      <c r="F97" s="45">
        <f t="shared" si="0"/>
        <v>52.113156385543512</v>
      </c>
    </row>
    <row r="98" spans="1:6" ht="12.75" customHeight="1" x14ac:dyDescent="0.2">
      <c r="A98" s="63">
        <v>643</v>
      </c>
      <c r="B98" s="65" t="s">
        <v>199</v>
      </c>
      <c r="C98" s="247" t="s">
        <v>200</v>
      </c>
      <c r="D98" s="60">
        <f t="shared" ref="D98:E98" si="18">SUM(D99:D105)</f>
        <v>456.48</v>
      </c>
      <c r="E98" s="60">
        <f t="shared" si="18"/>
        <v>0</v>
      </c>
      <c r="F98" s="45">
        <f t="shared" si="0"/>
        <v>0</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456.48</v>
      </c>
      <c r="E104" s="194">
        <v>0</v>
      </c>
      <c r="F104" s="45">
        <f t="shared" si="0"/>
        <v>0</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3767333.69</v>
      </c>
      <c r="E106" s="60">
        <f>E107+E112+E120+E124</f>
        <v>4008833.3600000003</v>
      </c>
      <c r="F106" s="45">
        <f t="shared" si="0"/>
        <v>106.41036047964205</v>
      </c>
    </row>
    <row r="107" spans="1:6" ht="12.75" customHeight="1" x14ac:dyDescent="0.2">
      <c r="A107" s="63">
        <v>651</v>
      </c>
      <c r="B107" s="64" t="s">
        <v>217</v>
      </c>
      <c r="C107" s="247" t="s">
        <v>218</v>
      </c>
      <c r="D107" s="60">
        <f t="shared" ref="D107:E107" si="19">SUM(D108:D111)</f>
        <v>102556.62999999999</v>
      </c>
      <c r="E107" s="60">
        <f t="shared" si="19"/>
        <v>126499.62</v>
      </c>
      <c r="F107" s="45">
        <f t="shared" si="0"/>
        <v>123.34611618966029</v>
      </c>
    </row>
    <row r="108" spans="1:6" ht="12.75" customHeight="1" x14ac:dyDescent="0.2">
      <c r="A108" s="63">
        <v>6511</v>
      </c>
      <c r="B108" s="64" t="s">
        <v>219</v>
      </c>
      <c r="C108" s="247" t="s">
        <v>220</v>
      </c>
      <c r="D108" s="194">
        <v>0</v>
      </c>
      <c r="E108" s="194">
        <v>116.7</v>
      </c>
      <c r="F108" s="45" t="str">
        <f t="shared" si="0"/>
        <v>-</v>
      </c>
    </row>
    <row r="109" spans="1:6" ht="12.75" customHeight="1" x14ac:dyDescent="0.2">
      <c r="A109" s="63">
        <v>6512</v>
      </c>
      <c r="B109" s="64" t="s">
        <v>221</v>
      </c>
      <c r="C109" s="247" t="s">
        <v>222</v>
      </c>
      <c r="D109" s="194">
        <v>88259.15</v>
      </c>
      <c r="E109" s="194">
        <v>107544.04</v>
      </c>
      <c r="F109" s="45">
        <f t="shared" si="0"/>
        <v>121.85030107359974</v>
      </c>
    </row>
    <row r="110" spans="1:6" ht="12.75" customHeight="1" x14ac:dyDescent="0.2">
      <c r="A110" s="63">
        <v>6513</v>
      </c>
      <c r="B110" s="64" t="s">
        <v>223</v>
      </c>
      <c r="C110" s="247" t="s">
        <v>224</v>
      </c>
      <c r="D110" s="194">
        <v>12573.55</v>
      </c>
      <c r="E110" s="194">
        <v>15314.83</v>
      </c>
      <c r="F110" s="45">
        <f t="shared" si="0"/>
        <v>121.80195728334479</v>
      </c>
    </row>
    <row r="111" spans="1:6" ht="12.75" customHeight="1" x14ac:dyDescent="0.2">
      <c r="A111" s="63">
        <v>6514</v>
      </c>
      <c r="B111" s="64" t="s">
        <v>225</v>
      </c>
      <c r="C111" s="247" t="s">
        <v>226</v>
      </c>
      <c r="D111" s="194">
        <v>1723.93</v>
      </c>
      <c r="E111" s="194">
        <v>3524.05</v>
      </c>
      <c r="F111" s="45">
        <f t="shared" si="0"/>
        <v>204.41955299809158</v>
      </c>
    </row>
    <row r="112" spans="1:6" ht="12.75" customHeight="1" x14ac:dyDescent="0.2">
      <c r="A112" s="63">
        <v>652</v>
      </c>
      <c r="B112" s="64" t="s">
        <v>227</v>
      </c>
      <c r="C112" s="247" t="s">
        <v>228</v>
      </c>
      <c r="D112" s="60">
        <f t="shared" ref="D112:E112" si="20">SUM(D113:D119)</f>
        <v>3664777.06</v>
      </c>
      <c r="E112" s="60">
        <f t="shared" si="20"/>
        <v>3882333.74</v>
      </c>
      <c r="F112" s="45">
        <f t="shared" si="0"/>
        <v>105.9364233195675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3664777.06</v>
      </c>
      <c r="E117" s="194">
        <v>3882333.74</v>
      </c>
      <c r="F117" s="45">
        <f t="shared" si="0"/>
        <v>105.9364233195675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7848637.3299999991</v>
      </c>
      <c r="E125" s="60">
        <f t="shared" si="22"/>
        <v>6752312.4800000004</v>
      </c>
      <c r="F125" s="45">
        <f t="shared" si="0"/>
        <v>86.031653599160521</v>
      </c>
    </row>
    <row r="126" spans="1:6" ht="12.75" customHeight="1" x14ac:dyDescent="0.2">
      <c r="A126" s="63">
        <v>661</v>
      </c>
      <c r="B126" s="65" t="s">
        <v>255</v>
      </c>
      <c r="C126" s="247" t="s">
        <v>256</v>
      </c>
      <c r="D126" s="60">
        <f t="shared" ref="D126:E126" si="23">SUM(D127:D128)</f>
        <v>7600332.1999999993</v>
      </c>
      <c r="E126" s="60">
        <f t="shared" si="23"/>
        <v>6624127.2400000002</v>
      </c>
      <c r="F126" s="45">
        <f t="shared" si="0"/>
        <v>87.155759323256959</v>
      </c>
    </row>
    <row r="127" spans="1:6" ht="12.75" customHeight="1" x14ac:dyDescent="0.2">
      <c r="A127" s="63">
        <v>6614</v>
      </c>
      <c r="B127" s="65" t="s">
        <v>257</v>
      </c>
      <c r="C127" s="247" t="s">
        <v>258</v>
      </c>
      <c r="D127" s="194">
        <v>942319.52</v>
      </c>
      <c r="E127" s="194">
        <v>1342068.19</v>
      </c>
      <c r="F127" s="45">
        <f t="shared" si="0"/>
        <v>142.42177536553632</v>
      </c>
    </row>
    <row r="128" spans="1:6" ht="12.75" customHeight="1" x14ac:dyDescent="0.2">
      <c r="A128" s="63">
        <v>6615</v>
      </c>
      <c r="B128" s="65" t="s">
        <v>259</v>
      </c>
      <c r="C128" s="247" t="s">
        <v>260</v>
      </c>
      <c r="D128" s="194">
        <v>6658012.6799999997</v>
      </c>
      <c r="E128" s="194">
        <v>5282059.05</v>
      </c>
      <c r="F128" s="45">
        <f t="shared" si="0"/>
        <v>79.333868886533878</v>
      </c>
    </row>
    <row r="129" spans="1:6" ht="36" x14ac:dyDescent="0.2">
      <c r="A129" s="63">
        <v>663</v>
      </c>
      <c r="B129" s="182" t="s">
        <v>261</v>
      </c>
      <c r="C129" s="247" t="s">
        <v>262</v>
      </c>
      <c r="D129" s="60">
        <f t="shared" ref="D129:E129" si="24">SUM(D130:D133)</f>
        <v>248305.13</v>
      </c>
      <c r="E129" s="60">
        <f t="shared" si="24"/>
        <v>128185.24</v>
      </c>
      <c r="F129" s="45">
        <f t="shared" si="0"/>
        <v>51.624080420730735</v>
      </c>
    </row>
    <row r="130" spans="1:6" ht="12.75" customHeight="1" x14ac:dyDescent="0.2">
      <c r="A130" s="63">
        <v>6631</v>
      </c>
      <c r="B130" s="65" t="s">
        <v>263</v>
      </c>
      <c r="C130" s="247" t="s">
        <v>264</v>
      </c>
      <c r="D130" s="194">
        <v>73455.67</v>
      </c>
      <c r="E130" s="194">
        <v>103743.82</v>
      </c>
      <c r="F130" s="45">
        <f t="shared" si="0"/>
        <v>141.23323631790441</v>
      </c>
    </row>
    <row r="131" spans="1:6" ht="12.75" customHeight="1" x14ac:dyDescent="0.2">
      <c r="A131" s="63">
        <v>6632</v>
      </c>
      <c r="B131" s="182" t="s">
        <v>265</v>
      </c>
      <c r="C131" s="247" t="s">
        <v>266</v>
      </c>
      <c r="D131" s="194">
        <v>174849.46</v>
      </c>
      <c r="E131" s="194">
        <v>24441.42</v>
      </c>
      <c r="F131" s="45">
        <f t="shared" si="0"/>
        <v>13.978550462780953</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20037174.609999999</v>
      </c>
      <c r="E134" s="60">
        <f t="shared" si="25"/>
        <v>24627095.350000001</v>
      </c>
      <c r="F134" s="45">
        <f t="shared" ref="F134:F229" si="26">IF(D134&lt;&gt;0,IF(E134/D134&gt;=100,"&gt;&gt;100",E134/D134*100),"-")</f>
        <v>122.90702571264364</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20037174.609999999</v>
      </c>
      <c r="E139" s="194">
        <v>24627095.350000001</v>
      </c>
      <c r="F139" s="45">
        <f t="shared" si="26"/>
        <v>122.90702571264364</v>
      </c>
    </row>
    <row r="140" spans="1:6" ht="12.75" customHeight="1" x14ac:dyDescent="0.2">
      <c r="A140" s="63">
        <v>68</v>
      </c>
      <c r="B140" s="65" t="s">
        <v>283</v>
      </c>
      <c r="C140" s="247" t="s">
        <v>284</v>
      </c>
      <c r="D140" s="60">
        <f t="shared" ref="D140:E140" si="28">D141+D151</f>
        <v>355099.85</v>
      </c>
      <c r="E140" s="60">
        <f t="shared" si="28"/>
        <v>420030.47</v>
      </c>
      <c r="F140" s="45">
        <f t="shared" si="26"/>
        <v>118.28517246627956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355099.85</v>
      </c>
      <c r="E151" s="194">
        <v>420030.47</v>
      </c>
      <c r="F151" s="45">
        <f t="shared" si="26"/>
        <v>118.28517246627956</v>
      </c>
    </row>
    <row r="152" spans="1:6" ht="12.75" customHeight="1" x14ac:dyDescent="0.2">
      <c r="A152" s="63">
        <v>3</v>
      </c>
      <c r="B152" s="64" t="s">
        <v>307</v>
      </c>
      <c r="C152" s="247" t="s">
        <v>13</v>
      </c>
      <c r="D152" s="60">
        <f>D153+D164+D202+D221+D230+D262+D273</f>
        <v>95137182.139999986</v>
      </c>
      <c r="E152" s="60">
        <f>E153+E164+E202+E221+E230+E262+E273</f>
        <v>110160056.03000002</v>
      </c>
      <c r="F152" s="45">
        <f t="shared" si="26"/>
        <v>115.79074926551112</v>
      </c>
    </row>
    <row r="153" spans="1:6" ht="12.75" customHeight="1" x14ac:dyDescent="0.2">
      <c r="A153" s="63">
        <v>31</v>
      </c>
      <c r="B153" s="64" t="s">
        <v>308</v>
      </c>
      <c r="C153" s="247" t="s">
        <v>309</v>
      </c>
      <c r="D153" s="60">
        <f t="shared" ref="D153:E153" si="30">D154+D159+D160</f>
        <v>68006297.86999999</v>
      </c>
      <c r="E153" s="60">
        <f t="shared" si="30"/>
        <v>79852452.670000002</v>
      </c>
      <c r="F153" s="45">
        <f t="shared" si="26"/>
        <v>117.41920259009684</v>
      </c>
    </row>
    <row r="154" spans="1:6" ht="12.75" customHeight="1" x14ac:dyDescent="0.2">
      <c r="A154" s="63">
        <v>311</v>
      </c>
      <c r="B154" s="64" t="s">
        <v>310</v>
      </c>
      <c r="C154" s="247" t="s">
        <v>311</v>
      </c>
      <c r="D154" s="60">
        <f t="shared" ref="D154:E154" si="31">SUM(D155:D158)</f>
        <v>55292560.049999997</v>
      </c>
      <c r="E154" s="60">
        <f t="shared" si="31"/>
        <v>65268092.799999997</v>
      </c>
      <c r="F154" s="45">
        <f t="shared" si="26"/>
        <v>118.0413653138493</v>
      </c>
    </row>
    <row r="155" spans="1:6" ht="12.75" customHeight="1" x14ac:dyDescent="0.2">
      <c r="A155" s="63">
        <v>3111</v>
      </c>
      <c r="B155" s="64" t="s">
        <v>312</v>
      </c>
      <c r="C155" s="247" t="s">
        <v>313</v>
      </c>
      <c r="D155" s="194">
        <v>52340555.079999998</v>
      </c>
      <c r="E155" s="194">
        <v>61564555.049999997</v>
      </c>
      <c r="F155" s="45">
        <f t="shared" si="26"/>
        <v>117.6230457546764</v>
      </c>
    </row>
    <row r="156" spans="1:6" ht="12.75" customHeight="1" x14ac:dyDescent="0.2">
      <c r="A156" s="63">
        <v>3112</v>
      </c>
      <c r="B156" s="64" t="s">
        <v>314</v>
      </c>
      <c r="C156" s="247" t="s">
        <v>315</v>
      </c>
      <c r="D156" s="194">
        <v>4555.57</v>
      </c>
      <c r="E156" s="194">
        <v>9168.7900000000009</v>
      </c>
      <c r="F156" s="45">
        <f t="shared" si="26"/>
        <v>201.26548379236851</v>
      </c>
    </row>
    <row r="157" spans="1:6" ht="12.75" customHeight="1" x14ac:dyDescent="0.2">
      <c r="A157" s="63">
        <v>3113</v>
      </c>
      <c r="B157" s="65" t="s">
        <v>316</v>
      </c>
      <c r="C157" s="247" t="s">
        <v>317</v>
      </c>
      <c r="D157" s="194">
        <v>1783276.14</v>
      </c>
      <c r="E157" s="194">
        <v>2463429.21</v>
      </c>
      <c r="F157" s="45">
        <f t="shared" si="26"/>
        <v>138.14064769576294</v>
      </c>
    </row>
    <row r="158" spans="1:6" ht="12.75" customHeight="1" x14ac:dyDescent="0.2">
      <c r="A158" s="63">
        <v>3114</v>
      </c>
      <c r="B158" s="65" t="s">
        <v>318</v>
      </c>
      <c r="C158" s="247" t="s">
        <v>319</v>
      </c>
      <c r="D158" s="194">
        <v>1164173.26</v>
      </c>
      <c r="E158" s="194">
        <v>1230939.75</v>
      </c>
      <c r="F158" s="45">
        <f t="shared" si="26"/>
        <v>105.73509908653975</v>
      </c>
    </row>
    <row r="159" spans="1:6" ht="12.75" customHeight="1" x14ac:dyDescent="0.2">
      <c r="A159" s="63">
        <v>312</v>
      </c>
      <c r="B159" s="65" t="s">
        <v>320</v>
      </c>
      <c r="C159" s="247" t="s">
        <v>321</v>
      </c>
      <c r="D159" s="194">
        <v>2772931.69</v>
      </c>
      <c r="E159" s="194">
        <v>2875353.15</v>
      </c>
      <c r="F159" s="45">
        <f t="shared" si="26"/>
        <v>103.69361641216628</v>
      </c>
    </row>
    <row r="160" spans="1:6" ht="12.75" customHeight="1" x14ac:dyDescent="0.2">
      <c r="A160" s="63">
        <v>313</v>
      </c>
      <c r="B160" s="65" t="s">
        <v>322</v>
      </c>
      <c r="C160" s="247" t="s">
        <v>323</v>
      </c>
      <c r="D160" s="60">
        <f t="shared" ref="D160:E160" si="32">SUM(D161:D163)</f>
        <v>9940806.1300000008</v>
      </c>
      <c r="E160" s="60">
        <f t="shared" si="32"/>
        <v>11709006.720000001</v>
      </c>
      <c r="F160" s="45">
        <f t="shared" si="26"/>
        <v>117.78729578744938</v>
      </c>
    </row>
    <row r="161" spans="1:6" ht="12.75" customHeight="1" x14ac:dyDescent="0.2">
      <c r="A161" s="63">
        <v>3131</v>
      </c>
      <c r="B161" s="65" t="s">
        <v>324</v>
      </c>
      <c r="C161" s="247" t="s">
        <v>325</v>
      </c>
      <c r="D161" s="194">
        <v>1110416</v>
      </c>
      <c r="E161" s="194">
        <v>1169935.6200000001</v>
      </c>
      <c r="F161" s="45">
        <f t="shared" si="26"/>
        <v>105.36011909050302</v>
      </c>
    </row>
    <row r="162" spans="1:6" ht="12.75" customHeight="1" x14ac:dyDescent="0.2">
      <c r="A162" s="63">
        <v>3132</v>
      </c>
      <c r="B162" s="65" t="s">
        <v>326</v>
      </c>
      <c r="C162" s="247" t="s">
        <v>327</v>
      </c>
      <c r="D162" s="194">
        <v>8827358.4000000004</v>
      </c>
      <c r="E162" s="194">
        <v>10537518.220000001</v>
      </c>
      <c r="F162" s="45">
        <f t="shared" si="26"/>
        <v>119.37340416584877</v>
      </c>
    </row>
    <row r="163" spans="1:6" ht="12.75" customHeight="1" x14ac:dyDescent="0.2">
      <c r="A163" s="63">
        <v>3133</v>
      </c>
      <c r="B163" s="64" t="s">
        <v>328</v>
      </c>
      <c r="C163" s="247" t="s">
        <v>329</v>
      </c>
      <c r="D163" s="194">
        <v>3031.73</v>
      </c>
      <c r="E163" s="194">
        <v>1552.88</v>
      </c>
      <c r="F163" s="45">
        <f t="shared" si="26"/>
        <v>51.220920068739638</v>
      </c>
    </row>
    <row r="164" spans="1:6" ht="12.75" customHeight="1" x14ac:dyDescent="0.2">
      <c r="A164" s="70">
        <v>32</v>
      </c>
      <c r="B164" s="65" t="s">
        <v>330</v>
      </c>
      <c r="C164" s="247" t="s">
        <v>331</v>
      </c>
      <c r="D164" s="60">
        <f>D165+D170+D178+D188+D189+D194</f>
        <v>19398505.470000003</v>
      </c>
      <c r="E164" s="60">
        <f>E165+E170+E178+E188+E189+E194</f>
        <v>23128372.859999999</v>
      </c>
      <c r="F164" s="45">
        <f t="shared" si="26"/>
        <v>119.22760181586295</v>
      </c>
    </row>
    <row r="165" spans="1:6" ht="12.75" customHeight="1" x14ac:dyDescent="0.2">
      <c r="A165" s="63">
        <v>321</v>
      </c>
      <c r="B165" s="64" t="s">
        <v>332</v>
      </c>
      <c r="C165" s="247" t="s">
        <v>333</v>
      </c>
      <c r="D165" s="60">
        <f t="shared" ref="D165:E165" si="33">SUM(D166:D169)</f>
        <v>2418057.0799999996</v>
      </c>
      <c r="E165" s="60">
        <f t="shared" si="33"/>
        <v>2685866.05</v>
      </c>
      <c r="F165" s="45">
        <f t="shared" si="26"/>
        <v>111.0753783363956</v>
      </c>
    </row>
    <row r="166" spans="1:6" ht="12.75" customHeight="1" x14ac:dyDescent="0.2">
      <c r="A166" s="63">
        <v>3211</v>
      </c>
      <c r="B166" s="64" t="s">
        <v>334</v>
      </c>
      <c r="C166" s="247" t="s">
        <v>335</v>
      </c>
      <c r="D166" s="194">
        <v>401981.76</v>
      </c>
      <c r="E166" s="194">
        <v>453028.13</v>
      </c>
      <c r="F166" s="45">
        <f t="shared" si="26"/>
        <v>112.69867816888011</v>
      </c>
    </row>
    <row r="167" spans="1:6" ht="12.75" customHeight="1" x14ac:dyDescent="0.2">
      <c r="A167" s="63">
        <v>3212</v>
      </c>
      <c r="B167" s="64" t="s">
        <v>336</v>
      </c>
      <c r="C167" s="247" t="s">
        <v>337</v>
      </c>
      <c r="D167" s="194">
        <v>1790177.42</v>
      </c>
      <c r="E167" s="194">
        <v>1889656.15</v>
      </c>
      <c r="F167" s="45">
        <f t="shared" si="26"/>
        <v>105.55692016269538</v>
      </c>
    </row>
    <row r="168" spans="1:6" ht="12.75" customHeight="1" x14ac:dyDescent="0.2">
      <c r="A168" s="63">
        <v>3213</v>
      </c>
      <c r="B168" s="64" t="s">
        <v>338</v>
      </c>
      <c r="C168" s="247" t="s">
        <v>339</v>
      </c>
      <c r="D168" s="194">
        <v>198290.23</v>
      </c>
      <c r="E168" s="194">
        <v>319137.84999999998</v>
      </c>
      <c r="F168" s="45">
        <f t="shared" si="26"/>
        <v>160.94481810828498</v>
      </c>
    </row>
    <row r="169" spans="1:6" ht="12.75" customHeight="1" x14ac:dyDescent="0.2">
      <c r="A169" s="63">
        <v>3214</v>
      </c>
      <c r="B169" s="64" t="s">
        <v>340</v>
      </c>
      <c r="C169" s="247" t="s">
        <v>341</v>
      </c>
      <c r="D169" s="194">
        <v>27607.67</v>
      </c>
      <c r="E169" s="194">
        <v>24043.919999999998</v>
      </c>
      <c r="F169" s="45">
        <f t="shared" si="26"/>
        <v>87.091449586292498</v>
      </c>
    </row>
    <row r="170" spans="1:6" ht="12.75" customHeight="1" x14ac:dyDescent="0.2">
      <c r="A170" s="63">
        <v>322</v>
      </c>
      <c r="B170" s="64" t="s">
        <v>342</v>
      </c>
      <c r="C170" s="247" t="s">
        <v>343</v>
      </c>
      <c r="D170" s="60">
        <f t="shared" ref="D170:E170" si="34">SUM(D171:D177)</f>
        <v>8924401.1699999999</v>
      </c>
      <c r="E170" s="60">
        <f t="shared" si="34"/>
        <v>9090037.8099999987</v>
      </c>
      <c r="F170" s="45">
        <f t="shared" si="26"/>
        <v>101.85599724670375</v>
      </c>
    </row>
    <row r="171" spans="1:6" ht="12.75" customHeight="1" x14ac:dyDescent="0.2">
      <c r="A171" s="63">
        <v>3221</v>
      </c>
      <c r="B171" s="64" t="s">
        <v>344</v>
      </c>
      <c r="C171" s="247" t="s">
        <v>345</v>
      </c>
      <c r="D171" s="194">
        <v>773003.1</v>
      </c>
      <c r="E171" s="194">
        <v>715461.88</v>
      </c>
      <c r="F171" s="45">
        <f t="shared" si="26"/>
        <v>92.556146281948941</v>
      </c>
    </row>
    <row r="172" spans="1:6" ht="12.75" customHeight="1" x14ac:dyDescent="0.2">
      <c r="A172" s="63">
        <v>3222</v>
      </c>
      <c r="B172" s="64" t="s">
        <v>346</v>
      </c>
      <c r="C172" s="247" t="s">
        <v>347</v>
      </c>
      <c r="D172" s="194">
        <v>5416492.7599999998</v>
      </c>
      <c r="E172" s="194">
        <v>5758564.8300000001</v>
      </c>
      <c r="F172" s="45">
        <f t="shared" si="26"/>
        <v>106.31537943752372</v>
      </c>
    </row>
    <row r="173" spans="1:6" ht="12.75" customHeight="1" x14ac:dyDescent="0.2">
      <c r="A173" s="63">
        <v>3223</v>
      </c>
      <c r="B173" s="65" t="s">
        <v>348</v>
      </c>
      <c r="C173" s="247" t="s">
        <v>349</v>
      </c>
      <c r="D173" s="194">
        <v>2182016.4900000002</v>
      </c>
      <c r="E173" s="194">
        <v>2172861.7799999998</v>
      </c>
      <c r="F173" s="45">
        <f t="shared" si="26"/>
        <v>99.580447258673075</v>
      </c>
    </row>
    <row r="174" spans="1:6" ht="12.75" customHeight="1" x14ac:dyDescent="0.2">
      <c r="A174" s="63">
        <v>3224</v>
      </c>
      <c r="B174" s="65" t="s">
        <v>350</v>
      </c>
      <c r="C174" s="247" t="s">
        <v>351</v>
      </c>
      <c r="D174" s="194">
        <v>215818.33</v>
      </c>
      <c r="E174" s="194">
        <v>235118.87</v>
      </c>
      <c r="F174" s="45">
        <f t="shared" si="26"/>
        <v>108.94295679148291</v>
      </c>
    </row>
    <row r="175" spans="1:6" ht="12.75" customHeight="1" x14ac:dyDescent="0.2">
      <c r="A175" s="63">
        <v>3225</v>
      </c>
      <c r="B175" s="65" t="s">
        <v>352</v>
      </c>
      <c r="C175" s="247" t="s">
        <v>353</v>
      </c>
      <c r="D175" s="194">
        <v>220093.05</v>
      </c>
      <c r="E175" s="194">
        <v>141266.35</v>
      </c>
      <c r="F175" s="45">
        <f t="shared" si="26"/>
        <v>64.184830007126536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116977.44</v>
      </c>
      <c r="E177" s="194">
        <v>66764.100000000006</v>
      </c>
      <c r="F177" s="45">
        <f t="shared" si="26"/>
        <v>57.074338436539563</v>
      </c>
    </row>
    <row r="178" spans="1:6" ht="12.75" customHeight="1" x14ac:dyDescent="0.2">
      <c r="A178" s="63">
        <v>323</v>
      </c>
      <c r="B178" s="65" t="s">
        <v>358</v>
      </c>
      <c r="C178" s="247" t="s">
        <v>359</v>
      </c>
      <c r="D178" s="60">
        <f t="shared" ref="D178:E178" si="35">SUM(D179:D187)</f>
        <v>6583244.2800000012</v>
      </c>
      <c r="E178" s="60">
        <f t="shared" si="35"/>
        <v>8914959.0599999987</v>
      </c>
      <c r="F178" s="45">
        <f t="shared" si="26"/>
        <v>135.41893146945472</v>
      </c>
    </row>
    <row r="179" spans="1:6" ht="12.75" customHeight="1" x14ac:dyDescent="0.2">
      <c r="A179" s="63">
        <v>3231</v>
      </c>
      <c r="B179" s="65" t="s">
        <v>360</v>
      </c>
      <c r="C179" s="247" t="s">
        <v>361</v>
      </c>
      <c r="D179" s="194">
        <v>2122259.5</v>
      </c>
      <c r="E179" s="194">
        <v>3715765.41</v>
      </c>
      <c r="F179" s="45">
        <f t="shared" si="26"/>
        <v>175.08534700869524</v>
      </c>
    </row>
    <row r="180" spans="1:6" ht="12.75" customHeight="1" x14ac:dyDescent="0.2">
      <c r="A180" s="63">
        <v>3232</v>
      </c>
      <c r="B180" s="65" t="s">
        <v>362</v>
      </c>
      <c r="C180" s="247" t="s">
        <v>363</v>
      </c>
      <c r="D180" s="194">
        <v>1037017.21</v>
      </c>
      <c r="E180" s="194">
        <v>1280674.77</v>
      </c>
      <c r="F180" s="45">
        <f t="shared" si="26"/>
        <v>123.49599964691041</v>
      </c>
    </row>
    <row r="181" spans="1:6" ht="12.75" customHeight="1" x14ac:dyDescent="0.2">
      <c r="A181" s="63">
        <v>3233</v>
      </c>
      <c r="B181" s="65" t="s">
        <v>364</v>
      </c>
      <c r="C181" s="247" t="s">
        <v>365</v>
      </c>
      <c r="D181" s="194">
        <v>287438.84000000003</v>
      </c>
      <c r="E181" s="194">
        <v>318356.44</v>
      </c>
      <c r="F181" s="45">
        <f t="shared" si="26"/>
        <v>110.75623600484887</v>
      </c>
    </row>
    <row r="182" spans="1:6" ht="12.75" customHeight="1" x14ac:dyDescent="0.2">
      <c r="A182" s="63">
        <v>3234</v>
      </c>
      <c r="B182" s="65" t="s">
        <v>366</v>
      </c>
      <c r="C182" s="247" t="s">
        <v>367</v>
      </c>
      <c r="D182" s="194">
        <v>612914.28</v>
      </c>
      <c r="E182" s="194">
        <v>611819.89</v>
      </c>
      <c r="F182" s="45">
        <f t="shared" si="26"/>
        <v>99.821444851961999</v>
      </c>
    </row>
    <row r="183" spans="1:6" ht="12.75" customHeight="1" x14ac:dyDescent="0.2">
      <c r="A183" s="63">
        <v>3235</v>
      </c>
      <c r="B183" s="64" t="s">
        <v>368</v>
      </c>
      <c r="C183" s="247" t="s">
        <v>369</v>
      </c>
      <c r="D183" s="194">
        <v>254268.2</v>
      </c>
      <c r="E183" s="194">
        <v>299582.15999999997</v>
      </c>
      <c r="F183" s="45">
        <f t="shared" si="26"/>
        <v>117.82132409794066</v>
      </c>
    </row>
    <row r="184" spans="1:6" ht="12.75" customHeight="1" x14ac:dyDescent="0.2">
      <c r="A184" s="63">
        <v>3236</v>
      </c>
      <c r="B184" s="64" t="s">
        <v>370</v>
      </c>
      <c r="C184" s="247" t="s">
        <v>371</v>
      </c>
      <c r="D184" s="194">
        <v>458995.65</v>
      </c>
      <c r="E184" s="194">
        <v>547936.6</v>
      </c>
      <c r="F184" s="45">
        <f t="shared" si="26"/>
        <v>119.37729693080968</v>
      </c>
    </row>
    <row r="185" spans="1:6" ht="12.75" customHeight="1" x14ac:dyDescent="0.2">
      <c r="A185" s="63">
        <v>3237</v>
      </c>
      <c r="B185" s="64" t="s">
        <v>372</v>
      </c>
      <c r="C185" s="247" t="s">
        <v>373</v>
      </c>
      <c r="D185" s="194">
        <v>786409.41</v>
      </c>
      <c r="E185" s="194">
        <v>849878.05</v>
      </c>
      <c r="F185" s="45">
        <f t="shared" si="26"/>
        <v>108.07068674318128</v>
      </c>
    </row>
    <row r="186" spans="1:6" ht="12.75" customHeight="1" x14ac:dyDescent="0.2">
      <c r="A186" s="63">
        <v>3238</v>
      </c>
      <c r="B186" s="64" t="s">
        <v>374</v>
      </c>
      <c r="C186" s="247" t="s">
        <v>375</v>
      </c>
      <c r="D186" s="194">
        <v>403863.96</v>
      </c>
      <c r="E186" s="194">
        <v>433197.71</v>
      </c>
      <c r="F186" s="45">
        <f t="shared" si="26"/>
        <v>107.26327498992482</v>
      </c>
    </row>
    <row r="187" spans="1:6" ht="12.75" customHeight="1" x14ac:dyDescent="0.2">
      <c r="A187" s="63">
        <v>3239</v>
      </c>
      <c r="B187" s="64" t="s">
        <v>376</v>
      </c>
      <c r="C187" s="247" t="s">
        <v>377</v>
      </c>
      <c r="D187" s="194">
        <v>620077.23</v>
      </c>
      <c r="E187" s="194">
        <v>857748.03</v>
      </c>
      <c r="F187" s="45">
        <f t="shared" si="26"/>
        <v>138.32922553856719</v>
      </c>
    </row>
    <row r="188" spans="1:6" ht="12.75" customHeight="1" x14ac:dyDescent="0.2">
      <c r="A188" s="63">
        <v>324</v>
      </c>
      <c r="B188" s="64" t="s">
        <v>378</v>
      </c>
      <c r="C188" s="247" t="s">
        <v>379</v>
      </c>
      <c r="D188" s="194">
        <v>259044.51</v>
      </c>
      <c r="E188" s="194">
        <v>351646.51</v>
      </c>
      <c r="F188" s="45">
        <f t="shared" si="26"/>
        <v>135.74752462424314</v>
      </c>
    </row>
    <row r="189" spans="1:6" ht="24" x14ac:dyDescent="0.2">
      <c r="A189" s="70" t="s">
        <v>380</v>
      </c>
      <c r="B189" s="65" t="s">
        <v>381</v>
      </c>
      <c r="C189" s="277" t="s">
        <v>380</v>
      </c>
      <c r="D189" s="60">
        <f>SUM(D190:D193)</f>
        <v>0</v>
      </c>
      <c r="E189" s="60">
        <f>SUM(E190:E193)</f>
        <v>750252.58000000007</v>
      </c>
      <c r="F189" s="45" t="str">
        <f>IF(D189&lt;&gt;0,IF(E189/D189&gt;=100,"&gt;&gt;100",E189/D189*100),"-")</f>
        <v>-</v>
      </c>
    </row>
    <row r="190" spans="1:6" ht="12.75" customHeight="1" x14ac:dyDescent="0.2">
      <c r="A190" s="70" t="s">
        <v>382</v>
      </c>
      <c r="B190" s="65" t="s">
        <v>383</v>
      </c>
      <c r="C190" s="277" t="s">
        <v>382</v>
      </c>
      <c r="D190" s="192">
        <v>0</v>
      </c>
      <c r="E190" s="192">
        <v>688192.52</v>
      </c>
      <c r="F190" s="71" t="str">
        <f>IF(D190&lt;&gt;0,IF(E190/D190&gt;=100,"&gt;&gt;100",E190/D190*100),"-")</f>
        <v>-</v>
      </c>
    </row>
    <row r="191" spans="1:6" ht="12.75" customHeight="1" x14ac:dyDescent="0.2">
      <c r="A191" s="70" t="s">
        <v>384</v>
      </c>
      <c r="B191" s="65" t="s">
        <v>385</v>
      </c>
      <c r="C191" s="277" t="s">
        <v>384</v>
      </c>
      <c r="D191" s="192">
        <v>0</v>
      </c>
      <c r="E191" s="192">
        <v>62060.06</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1213758.4300000002</v>
      </c>
      <c r="E194" s="60">
        <f t="shared" si="36"/>
        <v>1335610.8500000001</v>
      </c>
      <c r="F194" s="45">
        <f t="shared" si="26"/>
        <v>110.03926456766196</v>
      </c>
    </row>
    <row r="195" spans="1:6" ht="12.75" customHeight="1" x14ac:dyDescent="0.2">
      <c r="A195" s="63">
        <v>3291</v>
      </c>
      <c r="B195" s="183" t="s">
        <v>392</v>
      </c>
      <c r="C195" s="247" t="s">
        <v>393</v>
      </c>
      <c r="D195" s="194">
        <v>109948.96</v>
      </c>
      <c r="E195" s="194">
        <v>302613.49</v>
      </c>
      <c r="F195" s="45">
        <f t="shared" si="26"/>
        <v>275.2308798555257</v>
      </c>
    </row>
    <row r="196" spans="1:6" ht="12.75" customHeight="1" x14ac:dyDescent="0.2">
      <c r="A196" s="63">
        <v>3292</v>
      </c>
      <c r="B196" s="64" t="s">
        <v>394</v>
      </c>
      <c r="C196" s="247" t="s">
        <v>395</v>
      </c>
      <c r="D196" s="194">
        <v>152613.91</v>
      </c>
      <c r="E196" s="194">
        <v>153739.44</v>
      </c>
      <c r="F196" s="45">
        <f t="shared" si="26"/>
        <v>100.7375015816055</v>
      </c>
    </row>
    <row r="197" spans="1:6" ht="12.75" customHeight="1" x14ac:dyDescent="0.2">
      <c r="A197" s="63">
        <v>3293</v>
      </c>
      <c r="B197" s="64" t="s">
        <v>396</v>
      </c>
      <c r="C197" s="247" t="s">
        <v>397</v>
      </c>
      <c r="D197" s="194">
        <v>116736.89</v>
      </c>
      <c r="E197" s="194">
        <v>124888.9</v>
      </c>
      <c r="F197" s="45">
        <f t="shared" si="26"/>
        <v>106.98323383465159</v>
      </c>
    </row>
    <row r="198" spans="1:6" ht="12.75" customHeight="1" x14ac:dyDescent="0.2">
      <c r="A198" s="63">
        <v>3294</v>
      </c>
      <c r="B198" s="64" t="s">
        <v>398</v>
      </c>
      <c r="C198" s="247" t="s">
        <v>399</v>
      </c>
      <c r="D198" s="194">
        <v>43607.11</v>
      </c>
      <c r="E198" s="194">
        <v>44804.14</v>
      </c>
      <c r="F198" s="45">
        <f t="shared" si="26"/>
        <v>102.74503400936223</v>
      </c>
    </row>
    <row r="199" spans="1:6" ht="12.75" customHeight="1" x14ac:dyDescent="0.2">
      <c r="A199" s="63">
        <v>3295</v>
      </c>
      <c r="B199" s="64" t="s">
        <v>400</v>
      </c>
      <c r="C199" s="247" t="s">
        <v>401</v>
      </c>
      <c r="D199" s="194">
        <v>113216.95</v>
      </c>
      <c r="E199" s="194">
        <v>126531.06</v>
      </c>
      <c r="F199" s="45">
        <f t="shared" si="26"/>
        <v>111.75982041558265</v>
      </c>
    </row>
    <row r="200" spans="1:6" ht="12.75" customHeight="1" x14ac:dyDescent="0.2">
      <c r="A200" s="63" t="s">
        <v>402</v>
      </c>
      <c r="B200" s="64" t="s">
        <v>403</v>
      </c>
      <c r="C200" s="247" t="s">
        <v>402</v>
      </c>
      <c r="D200" s="194">
        <v>28935.56</v>
      </c>
      <c r="E200" s="194">
        <v>13725.24</v>
      </c>
      <c r="F200" s="45">
        <f t="shared" si="26"/>
        <v>47.433815001333997</v>
      </c>
    </row>
    <row r="201" spans="1:6" ht="12.75" customHeight="1" x14ac:dyDescent="0.2">
      <c r="A201" s="63">
        <v>3299</v>
      </c>
      <c r="B201" s="64" t="s">
        <v>404</v>
      </c>
      <c r="C201" s="247" t="s">
        <v>405</v>
      </c>
      <c r="D201" s="194">
        <v>648699.05000000005</v>
      </c>
      <c r="E201" s="194">
        <v>569308.57999999996</v>
      </c>
      <c r="F201" s="45">
        <f t="shared" si="26"/>
        <v>87.761586825200368</v>
      </c>
    </row>
    <row r="202" spans="1:6" ht="12.75" customHeight="1" x14ac:dyDescent="0.2">
      <c r="A202" s="63">
        <v>34</v>
      </c>
      <c r="B202" s="183" t="s">
        <v>406</v>
      </c>
      <c r="C202" s="247" t="s">
        <v>407</v>
      </c>
      <c r="D202" s="60">
        <f t="shared" ref="D202:E202" si="37">D203+D208+D216</f>
        <v>364359.14</v>
      </c>
      <c r="E202" s="60">
        <f t="shared" si="37"/>
        <v>328741.58</v>
      </c>
      <c r="F202" s="45">
        <f t="shared" si="26"/>
        <v>90.224600925339757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172315.94999999998</v>
      </c>
      <c r="E208" s="60">
        <f t="shared" si="39"/>
        <v>135463.96000000002</v>
      </c>
      <c r="F208" s="45">
        <f t="shared" si="26"/>
        <v>78.613709293887212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171506.52</v>
      </c>
      <c r="E211" s="194">
        <v>133776.14000000001</v>
      </c>
      <c r="F211" s="45">
        <f t="shared" si="26"/>
        <v>78.000614787122984</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809.43</v>
      </c>
      <c r="E214" s="194">
        <v>1687.82</v>
      </c>
      <c r="F214" s="45">
        <f t="shared" si="26"/>
        <v>208.51957550374956</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192043.19</v>
      </c>
      <c r="E216" s="60">
        <f t="shared" si="40"/>
        <v>193277.62</v>
      </c>
      <c r="F216" s="45">
        <f t="shared" si="26"/>
        <v>100.64278769791315</v>
      </c>
    </row>
    <row r="217" spans="1:6" ht="12.75" customHeight="1" x14ac:dyDescent="0.2">
      <c r="A217" s="63">
        <v>3431</v>
      </c>
      <c r="B217" s="182" t="s">
        <v>436</v>
      </c>
      <c r="C217" s="247" t="s">
        <v>437</v>
      </c>
      <c r="D217" s="194">
        <v>92846.81</v>
      </c>
      <c r="E217" s="194">
        <v>109733.32</v>
      </c>
      <c r="F217" s="45">
        <f t="shared" si="26"/>
        <v>118.18749615630307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57158.12</v>
      </c>
      <c r="E219" s="194">
        <v>48682.85</v>
      </c>
      <c r="F219" s="45">
        <f t="shared" si="26"/>
        <v>85.17223799523147</v>
      </c>
    </row>
    <row r="220" spans="1:6" ht="12.75" customHeight="1" x14ac:dyDescent="0.2">
      <c r="A220" s="63">
        <v>3434</v>
      </c>
      <c r="B220" s="65" t="s">
        <v>442</v>
      </c>
      <c r="C220" s="247" t="s">
        <v>443</v>
      </c>
      <c r="D220" s="194">
        <v>42038.26</v>
      </c>
      <c r="E220" s="194">
        <v>34861.449999999997</v>
      </c>
      <c r="F220" s="45">
        <f t="shared" si="26"/>
        <v>82.927909004797044</v>
      </c>
    </row>
    <row r="221" spans="1:6" ht="12.75" customHeight="1" x14ac:dyDescent="0.2">
      <c r="A221" s="63">
        <v>35</v>
      </c>
      <c r="B221" s="65" t="s">
        <v>444</v>
      </c>
      <c r="C221" s="247" t="s">
        <v>445</v>
      </c>
      <c r="D221" s="60">
        <f t="shared" ref="D221:E221" si="41">D222+D225+D229</f>
        <v>872239.53</v>
      </c>
      <c r="E221" s="60">
        <f t="shared" si="41"/>
        <v>911141.97</v>
      </c>
      <c r="F221" s="45">
        <f t="shared" si="26"/>
        <v>104.46006385424884</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658427.49</v>
      </c>
      <c r="E225" s="60">
        <f t="shared" si="43"/>
        <v>911141.97</v>
      </c>
      <c r="F225" s="45">
        <f t="shared" si="26"/>
        <v>138.38152018835058</v>
      </c>
    </row>
    <row r="226" spans="1:6" ht="12.75" customHeight="1" x14ac:dyDescent="0.2">
      <c r="A226" s="63">
        <v>3521</v>
      </c>
      <c r="B226" s="65" t="s">
        <v>454</v>
      </c>
      <c r="C226" s="247" t="s">
        <v>455</v>
      </c>
      <c r="D226" s="194">
        <v>0</v>
      </c>
      <c r="E226" s="194">
        <v>310.70999999999998</v>
      </c>
      <c r="F226" s="45" t="str">
        <f t="shared" si="26"/>
        <v>-</v>
      </c>
    </row>
    <row r="227" spans="1:6" ht="12.75" customHeight="1" x14ac:dyDescent="0.2">
      <c r="A227" s="63">
        <v>3522</v>
      </c>
      <c r="B227" s="65" t="s">
        <v>456</v>
      </c>
      <c r="C227" s="247" t="s">
        <v>457</v>
      </c>
      <c r="D227" s="194">
        <v>167318.20000000001</v>
      </c>
      <c r="E227" s="194">
        <v>360090.44</v>
      </c>
      <c r="F227" s="45">
        <f t="shared" si="26"/>
        <v>215.21295352209142</v>
      </c>
    </row>
    <row r="228" spans="1:6" ht="12.75" customHeight="1" x14ac:dyDescent="0.2">
      <c r="A228" s="63">
        <v>3523</v>
      </c>
      <c r="B228" s="64" t="s">
        <v>458</v>
      </c>
      <c r="C228" s="247" t="s">
        <v>459</v>
      </c>
      <c r="D228" s="194">
        <v>491109.29</v>
      </c>
      <c r="E228" s="194">
        <v>550740.81999999995</v>
      </c>
      <c r="F228" s="45">
        <f t="shared" si="26"/>
        <v>112.14221176716082</v>
      </c>
    </row>
    <row r="229" spans="1:6" ht="24" x14ac:dyDescent="0.2">
      <c r="A229" s="63" t="s">
        <v>460</v>
      </c>
      <c r="B229" s="64" t="s">
        <v>461</v>
      </c>
      <c r="C229" s="247" t="s">
        <v>460</v>
      </c>
      <c r="D229" s="194">
        <v>213812.04</v>
      </c>
      <c r="E229" s="194">
        <v>0</v>
      </c>
      <c r="F229" s="45">
        <f t="shared" si="26"/>
        <v>0</v>
      </c>
    </row>
    <row r="230" spans="1:6" ht="24" x14ac:dyDescent="0.2">
      <c r="A230" s="63">
        <v>36</v>
      </c>
      <c r="B230" s="65" t="s">
        <v>462</v>
      </c>
      <c r="C230" s="247" t="s">
        <v>463</v>
      </c>
      <c r="D230" s="60">
        <f>D231+D234+D237+D242+D246+D250+D254+D257</f>
        <v>176529.91999999998</v>
      </c>
      <c r="E230" s="60">
        <f>E231+E234+E237+E242+E246+E250+E254+E257</f>
        <v>127923.73000000001</v>
      </c>
      <c r="F230" s="45">
        <f t="shared" ref="F230:F245" si="44">IF(D230&lt;&gt;0,IF(E230/D230&gt;=100,"&gt;&gt;100",E230/D230*100),"-")</f>
        <v>72.465749715402367</v>
      </c>
    </row>
    <row r="231" spans="1:6" ht="12.75" customHeight="1" x14ac:dyDescent="0.2">
      <c r="A231" s="63">
        <v>361</v>
      </c>
      <c r="B231" s="64" t="s">
        <v>464</v>
      </c>
      <c r="C231" s="247" t="s">
        <v>465</v>
      </c>
      <c r="D231" s="60">
        <f t="shared" ref="D231:E231" si="45">SUM(D232:D233)</f>
        <v>28843.4</v>
      </c>
      <c r="E231" s="60">
        <f t="shared" si="45"/>
        <v>0</v>
      </c>
      <c r="F231" s="45">
        <f t="shared" si="44"/>
        <v>0</v>
      </c>
    </row>
    <row r="232" spans="1:6" ht="12.75" customHeight="1" x14ac:dyDescent="0.2">
      <c r="A232" s="63">
        <v>3611</v>
      </c>
      <c r="B232" s="64" t="s">
        <v>466</v>
      </c>
      <c r="C232" s="247" t="s">
        <v>467</v>
      </c>
      <c r="D232" s="194">
        <v>28843.4</v>
      </c>
      <c r="E232" s="194">
        <v>0</v>
      </c>
      <c r="F232" s="45">
        <f t="shared" si="44"/>
        <v>0</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101078.28</v>
      </c>
      <c r="E237" s="60">
        <f t="shared" si="47"/>
        <v>98556.69</v>
      </c>
      <c r="F237" s="45">
        <f t="shared" si="44"/>
        <v>97.505309746070083</v>
      </c>
    </row>
    <row r="238" spans="1:6" ht="12" x14ac:dyDescent="0.2">
      <c r="A238" s="63">
        <v>3631</v>
      </c>
      <c r="B238" s="65" t="s">
        <v>478</v>
      </c>
      <c r="C238" s="247" t="s">
        <v>479</v>
      </c>
      <c r="D238" s="194">
        <v>101078.28</v>
      </c>
      <c r="E238" s="194">
        <v>98556.69</v>
      </c>
      <c r="F238" s="45">
        <f t="shared" si="44"/>
        <v>97.505309746070083</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14170.62</v>
      </c>
      <c r="E246" s="60">
        <f t="shared" si="48"/>
        <v>29367.040000000001</v>
      </c>
      <c r="F246" s="45">
        <f t="shared" ref="F246:F249" si="49">IF(D246&lt;&gt;0,IF(E246/D246&gt;=100,"&gt;&gt;100",E246/D246*100),"-")</f>
        <v>207.23892109166709</v>
      </c>
    </row>
    <row r="247" spans="1:6" ht="12.75" customHeight="1" x14ac:dyDescent="0.2">
      <c r="A247" s="63" t="s">
        <v>493</v>
      </c>
      <c r="B247" s="64" t="s">
        <v>494</v>
      </c>
      <c r="C247" s="247" t="s">
        <v>493</v>
      </c>
      <c r="D247" s="194">
        <v>14170.62</v>
      </c>
      <c r="E247" s="194">
        <v>14808.33</v>
      </c>
      <c r="F247" s="45">
        <f t="shared" si="49"/>
        <v>104.50022652502149</v>
      </c>
    </row>
    <row r="248" spans="1:6" ht="12.75" customHeight="1" x14ac:dyDescent="0.2">
      <c r="A248" s="63" t="s">
        <v>495</v>
      </c>
      <c r="B248" s="64" t="s">
        <v>496</v>
      </c>
      <c r="C248" s="247" t="s">
        <v>495</v>
      </c>
      <c r="D248" s="194">
        <v>0</v>
      </c>
      <c r="E248" s="194">
        <v>14558.71</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32437.62</v>
      </c>
      <c r="E254" s="60">
        <f t="shared" si="52"/>
        <v>0</v>
      </c>
      <c r="F254" s="45">
        <f t="shared" ref="F254:F261" si="53">IF(D254&lt;&gt;0,IF(E254/D254&gt;=100,"&gt;&gt;100",E254/D254*100),"-")</f>
        <v>0</v>
      </c>
    </row>
    <row r="255" spans="1:6" ht="12.75" customHeight="1" x14ac:dyDescent="0.2">
      <c r="A255" s="63" t="s">
        <v>509</v>
      </c>
      <c r="B255" s="64" t="s">
        <v>154</v>
      </c>
      <c r="C255" s="247" t="s">
        <v>509</v>
      </c>
      <c r="D255" s="194">
        <v>32437.62</v>
      </c>
      <c r="E255" s="194">
        <v>0</v>
      </c>
      <c r="F255" s="45">
        <f t="shared" si="53"/>
        <v>0</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4479668.6100000003</v>
      </c>
      <c r="E262" s="60">
        <f t="shared" si="55"/>
        <v>4302820.54</v>
      </c>
      <c r="F262" s="45">
        <f t="shared" ref="F262:F268" si="56">IF(D262&lt;&gt;0,IF(E262/D262&gt;=100,"&gt;&gt;100",E262/D262*100),"-")</f>
        <v>96.052206415331241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4479668.6100000003</v>
      </c>
      <c r="E269" s="60">
        <f t="shared" si="58"/>
        <v>4302820.54</v>
      </c>
      <c r="F269" s="45">
        <f t="shared" ref="F269:F272" si="59">IF(D269&lt;&gt;0,IF(E269/D269&gt;=100,"&gt;&gt;100",E269/D269*100),"-")</f>
        <v>96.052206415331241</v>
      </c>
    </row>
    <row r="270" spans="1:6" ht="12.75" customHeight="1" x14ac:dyDescent="0.2">
      <c r="A270" s="63">
        <v>3721</v>
      </c>
      <c r="B270" s="65" t="s">
        <v>533</v>
      </c>
      <c r="C270" s="247" t="s">
        <v>534</v>
      </c>
      <c r="D270" s="194">
        <v>797461.63</v>
      </c>
      <c r="E270" s="194">
        <v>1445117.13</v>
      </c>
      <c r="F270" s="45">
        <f t="shared" si="59"/>
        <v>181.21462847058859</v>
      </c>
    </row>
    <row r="271" spans="1:6" ht="12.75" customHeight="1" x14ac:dyDescent="0.2">
      <c r="A271" s="63">
        <v>3722</v>
      </c>
      <c r="B271" s="65" t="s">
        <v>535</v>
      </c>
      <c r="C271" s="247" t="s">
        <v>536</v>
      </c>
      <c r="D271" s="194">
        <v>3682086.98</v>
      </c>
      <c r="E271" s="194">
        <v>2857703.41</v>
      </c>
      <c r="F271" s="45">
        <f t="shared" si="59"/>
        <v>77.610969689803483</v>
      </c>
    </row>
    <row r="272" spans="1:6" ht="12.75" customHeight="1" x14ac:dyDescent="0.2">
      <c r="A272" s="63" t="s">
        <v>537</v>
      </c>
      <c r="B272" s="65" t="s">
        <v>538</v>
      </c>
      <c r="C272" s="247" t="s">
        <v>537</v>
      </c>
      <c r="D272" s="194">
        <v>120</v>
      </c>
      <c r="E272" s="194">
        <v>0</v>
      </c>
      <c r="F272" s="45">
        <f t="shared" si="59"/>
        <v>0</v>
      </c>
    </row>
    <row r="273" spans="1:6" ht="24" x14ac:dyDescent="0.2">
      <c r="A273" s="63">
        <v>38</v>
      </c>
      <c r="B273" s="65" t="s">
        <v>539</v>
      </c>
      <c r="C273" s="247" t="s">
        <v>540</v>
      </c>
      <c r="D273" s="60">
        <f t="shared" ref="D273:E273" si="60">D274+D278+D283+D289</f>
        <v>1839581.6</v>
      </c>
      <c r="E273" s="60">
        <f t="shared" si="60"/>
        <v>1508602.6800000002</v>
      </c>
      <c r="F273" s="45">
        <f t="shared" ref="F273:F277" si="61">IF(D273&lt;&gt;0,IF(E273/D273&gt;=100,"&gt;&gt;100",E273/D273*100),"-")</f>
        <v>82.007923975756242</v>
      </c>
    </row>
    <row r="274" spans="1:6" ht="12.75" customHeight="1" x14ac:dyDescent="0.2">
      <c r="A274" s="63">
        <v>381</v>
      </c>
      <c r="B274" s="64" t="s">
        <v>541</v>
      </c>
      <c r="C274" s="247" t="s">
        <v>542</v>
      </c>
      <c r="D274" s="60">
        <f t="shared" ref="D274:E274" si="62">SUM(D275:D277)</f>
        <v>1506308.6500000001</v>
      </c>
      <c r="E274" s="60">
        <f t="shared" si="62"/>
        <v>1497832.1</v>
      </c>
      <c r="F274" s="45">
        <f t="shared" si="61"/>
        <v>99.437263405478021</v>
      </c>
    </row>
    <row r="275" spans="1:6" ht="12.75" customHeight="1" x14ac:dyDescent="0.2">
      <c r="A275" s="63">
        <v>3811</v>
      </c>
      <c r="B275" s="64" t="s">
        <v>543</v>
      </c>
      <c r="C275" s="247" t="s">
        <v>544</v>
      </c>
      <c r="D275" s="194">
        <v>1244444.1100000001</v>
      </c>
      <c r="E275" s="194">
        <v>1468342.24</v>
      </c>
      <c r="F275" s="45">
        <f t="shared" si="61"/>
        <v>117.99181885315846</v>
      </c>
    </row>
    <row r="276" spans="1:6" ht="12.75" customHeight="1" x14ac:dyDescent="0.2">
      <c r="A276" s="63">
        <v>3812</v>
      </c>
      <c r="B276" s="64" t="s">
        <v>545</v>
      </c>
      <c r="C276" s="247" t="s">
        <v>546</v>
      </c>
      <c r="D276" s="194">
        <v>18360.509999999998</v>
      </c>
      <c r="E276" s="194">
        <v>29489.86</v>
      </c>
      <c r="F276" s="45">
        <f t="shared" si="61"/>
        <v>160.61569095847557</v>
      </c>
    </row>
    <row r="277" spans="1:6" ht="12.75" customHeight="1" x14ac:dyDescent="0.2">
      <c r="A277" s="63" t="s">
        <v>547</v>
      </c>
      <c r="B277" s="64" t="s">
        <v>548</v>
      </c>
      <c r="C277" s="247" t="s">
        <v>547</v>
      </c>
      <c r="D277" s="194">
        <v>243504.03</v>
      </c>
      <c r="E277" s="194">
        <v>0</v>
      </c>
      <c r="F277" s="45">
        <f t="shared" si="61"/>
        <v>0</v>
      </c>
    </row>
    <row r="278" spans="1:6" ht="12.75" customHeight="1" x14ac:dyDescent="0.2">
      <c r="A278" s="63">
        <v>382</v>
      </c>
      <c r="B278" s="65" t="s">
        <v>549</v>
      </c>
      <c r="C278" s="247" t="s">
        <v>550</v>
      </c>
      <c r="D278" s="60">
        <f t="shared" ref="D278:E278" si="63">SUM(D279:D282)</f>
        <v>12500</v>
      </c>
      <c r="E278" s="60">
        <f t="shared" si="63"/>
        <v>10000</v>
      </c>
      <c r="F278" s="45">
        <f t="shared" ref="F278:F282" si="64">IF(D278&lt;&gt;0,IF(E278/D278&gt;=100,"&gt;&gt;100",E278/D278*100),"-")</f>
        <v>80</v>
      </c>
    </row>
    <row r="279" spans="1:6" ht="12.75" customHeight="1" x14ac:dyDescent="0.2">
      <c r="A279" s="63">
        <v>3821</v>
      </c>
      <c r="B279" s="64" t="s">
        <v>551</v>
      </c>
      <c r="C279" s="247" t="s">
        <v>552</v>
      </c>
      <c r="D279" s="194">
        <v>12500</v>
      </c>
      <c r="E279" s="194">
        <v>10000</v>
      </c>
      <c r="F279" s="45">
        <f t="shared" si="64"/>
        <v>80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772.95</v>
      </c>
      <c r="E283" s="60">
        <f t="shared" si="65"/>
        <v>770.57999999999993</v>
      </c>
      <c r="F283" s="45">
        <f t="shared" ref="F283:F294" si="66">IF(D283&lt;&gt;0,IF(E283/D283&gt;=100,"&gt;&gt;100",E283/D283*100),"-")</f>
        <v>99.6933824956336</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772.95</v>
      </c>
      <c r="E287" s="194">
        <v>21.18</v>
      </c>
      <c r="F287" s="45">
        <f t="shared" si="66"/>
        <v>2.7401513681350669</v>
      </c>
    </row>
    <row r="288" spans="1:6" ht="12.75" customHeight="1" x14ac:dyDescent="0.2">
      <c r="A288" s="63" t="s">
        <v>569</v>
      </c>
      <c r="B288" s="64" t="s">
        <v>303</v>
      </c>
      <c r="C288" s="247" t="s">
        <v>569</v>
      </c>
      <c r="D288" s="194">
        <v>0</v>
      </c>
      <c r="E288" s="194">
        <v>749.4</v>
      </c>
      <c r="F288" s="45" t="str">
        <f t="shared" si="66"/>
        <v>-</v>
      </c>
    </row>
    <row r="289" spans="1:6" ht="12.75" customHeight="1" x14ac:dyDescent="0.2">
      <c r="A289" s="63">
        <v>386</v>
      </c>
      <c r="B289" s="65" t="s">
        <v>570</v>
      </c>
      <c r="C289" s="247" t="s">
        <v>571</v>
      </c>
      <c r="D289" s="60">
        <f t="shared" ref="D289:E289" si="67">SUM(D290:D294)</f>
        <v>320000</v>
      </c>
      <c r="E289" s="60">
        <f t="shared" si="67"/>
        <v>0</v>
      </c>
      <c r="F289" s="45">
        <f t="shared" si="66"/>
        <v>0</v>
      </c>
    </row>
    <row r="290" spans="1:6" ht="24" x14ac:dyDescent="0.2">
      <c r="A290" s="63">
        <v>3861</v>
      </c>
      <c r="B290" s="64" t="s">
        <v>572</v>
      </c>
      <c r="C290" s="247" t="s">
        <v>573</v>
      </c>
      <c r="D290" s="194">
        <v>320000</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95137182.139999986</v>
      </c>
      <c r="E299" s="60">
        <f>E152-E297+E298</f>
        <v>110160056.03000002</v>
      </c>
      <c r="F299" s="45">
        <f t="shared" si="68"/>
        <v>115.79074926551112</v>
      </c>
    </row>
    <row r="300" spans="1:6" ht="12.75" customHeight="1" x14ac:dyDescent="0.2">
      <c r="A300" s="63" t="s">
        <v>582</v>
      </c>
      <c r="B300" s="64" t="s">
        <v>593</v>
      </c>
      <c r="C300" s="247" t="s">
        <v>594</v>
      </c>
      <c r="D300" s="60">
        <f>IF(D6&gt;=D299,D6-D299,0)</f>
        <v>7449555.8600000143</v>
      </c>
      <c r="E300" s="60">
        <f>IF(E6&gt;=E299,E6-E299,0)</f>
        <v>7110529.4599999636</v>
      </c>
      <c r="F300" s="45">
        <f t="shared" si="68"/>
        <v>95.449038756519229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4086109.52</v>
      </c>
      <c r="E302" s="194">
        <v>4031804.95</v>
      </c>
      <c r="F302" s="45">
        <f t="shared" si="68"/>
        <v>98.670995729943144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4132757.93</v>
      </c>
      <c r="E304" s="194">
        <v>11373828.539999999</v>
      </c>
      <c r="F304" s="45">
        <f t="shared" si="68"/>
        <v>275.21158346673349</v>
      </c>
    </row>
    <row r="305" spans="1:6" ht="12" x14ac:dyDescent="0.2">
      <c r="A305" s="63">
        <v>9661</v>
      </c>
      <c r="B305" s="220" t="s">
        <v>603</v>
      </c>
      <c r="C305" s="247" t="s">
        <v>604</v>
      </c>
      <c r="D305" s="194">
        <v>282066.53000000003</v>
      </c>
      <c r="E305" s="194">
        <v>307308.09000000003</v>
      </c>
      <c r="F305" s="45">
        <f t="shared" si="68"/>
        <v>108.94879658355778</v>
      </c>
    </row>
    <row r="306" spans="1:6" ht="12.75" customHeight="1" x14ac:dyDescent="0.2">
      <c r="A306" s="249" t="s">
        <v>605</v>
      </c>
      <c r="B306" s="184" t="s">
        <v>606</v>
      </c>
      <c r="C306" s="250" t="s">
        <v>605</v>
      </c>
      <c r="D306" s="196">
        <v>2201167.71</v>
      </c>
      <c r="E306" s="196">
        <v>2785840.66</v>
      </c>
      <c r="F306" s="61">
        <f t="shared" si="68"/>
        <v>126.5619447052492</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196444.81</v>
      </c>
      <c r="E308" s="60">
        <f t="shared" si="71"/>
        <v>67918.989999999991</v>
      </c>
      <c r="F308" s="45">
        <f t="shared" ref="F308:F428" si="72">IF(D308&lt;&gt;0,IF(E308/D308&gt;=100,"&gt;&gt;100",E308/D308*100),"-")</f>
        <v>34.574082155695528</v>
      </c>
    </row>
    <row r="309" spans="1:6" ht="12.75" customHeight="1" x14ac:dyDescent="0.2">
      <c r="A309" s="63">
        <v>71</v>
      </c>
      <c r="B309" s="64" t="s">
        <v>610</v>
      </c>
      <c r="C309" s="247" t="s">
        <v>611</v>
      </c>
      <c r="D309" s="60">
        <f t="shared" ref="D309:E309" si="73">D310+D314</f>
        <v>36641.839999999997</v>
      </c>
      <c r="E309" s="60">
        <f t="shared" si="73"/>
        <v>57733.45</v>
      </c>
      <c r="F309" s="45">
        <f t="shared" si="72"/>
        <v>157.56154712754599</v>
      </c>
    </row>
    <row r="310" spans="1:6" ht="24" x14ac:dyDescent="0.2">
      <c r="A310" s="63">
        <v>711</v>
      </c>
      <c r="B310" s="64" t="s">
        <v>612</v>
      </c>
      <c r="C310" s="247" t="s">
        <v>613</v>
      </c>
      <c r="D310" s="60">
        <f t="shared" ref="D310:E310" si="74">SUM(D311:D313)</f>
        <v>36641.839999999997</v>
      </c>
      <c r="E310" s="60">
        <f t="shared" si="74"/>
        <v>57733.45</v>
      </c>
      <c r="F310" s="45">
        <f t="shared" si="72"/>
        <v>157.56154712754599</v>
      </c>
    </row>
    <row r="311" spans="1:6" ht="12.75" customHeight="1" x14ac:dyDescent="0.2">
      <c r="A311" s="63">
        <v>7111</v>
      </c>
      <c r="B311" s="64" t="s">
        <v>614</v>
      </c>
      <c r="C311" s="247" t="s">
        <v>615</v>
      </c>
      <c r="D311" s="194">
        <v>36641.839999999997</v>
      </c>
      <c r="E311" s="194">
        <v>57733.45</v>
      </c>
      <c r="F311" s="45">
        <f t="shared" si="72"/>
        <v>157.56154712754599</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159802.97</v>
      </c>
      <c r="E321" s="60">
        <f t="shared" si="76"/>
        <v>10185.540000000001</v>
      </c>
      <c r="F321" s="45">
        <f t="shared" si="72"/>
        <v>6.3738114504379997</v>
      </c>
    </row>
    <row r="322" spans="1:6" ht="12.75" customHeight="1" x14ac:dyDescent="0.2">
      <c r="A322" s="63">
        <v>721</v>
      </c>
      <c r="B322" s="64" t="s">
        <v>636</v>
      </c>
      <c r="C322" s="247" t="s">
        <v>637</v>
      </c>
      <c r="D322" s="60">
        <f t="shared" ref="D322:E322" si="77">SUM(D323:D326)</f>
        <v>134710.47</v>
      </c>
      <c r="E322" s="60">
        <f t="shared" si="77"/>
        <v>1432.29</v>
      </c>
      <c r="F322" s="45">
        <f t="shared" si="72"/>
        <v>1.0632358420247512</v>
      </c>
    </row>
    <row r="323" spans="1:6" ht="12.75" customHeight="1" x14ac:dyDescent="0.2">
      <c r="A323" s="63">
        <v>7211</v>
      </c>
      <c r="B323" s="64" t="s">
        <v>638</v>
      </c>
      <c r="C323" s="247" t="s">
        <v>639</v>
      </c>
      <c r="D323" s="194">
        <v>39208.47</v>
      </c>
      <c r="E323" s="194">
        <v>1432.29</v>
      </c>
      <c r="F323" s="45">
        <f t="shared" si="72"/>
        <v>3.6530117089496223</v>
      </c>
    </row>
    <row r="324" spans="1:6" ht="12.75" customHeight="1" x14ac:dyDescent="0.2">
      <c r="A324" s="63">
        <v>7212</v>
      </c>
      <c r="B324" s="64" t="s">
        <v>640</v>
      </c>
      <c r="C324" s="247" t="s">
        <v>641</v>
      </c>
      <c r="D324" s="194">
        <v>95502</v>
      </c>
      <c r="E324" s="194">
        <v>0</v>
      </c>
      <c r="F324" s="45">
        <f t="shared" si="72"/>
        <v>0</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2102.5</v>
      </c>
      <c r="E327" s="60">
        <f t="shared" si="78"/>
        <v>3450</v>
      </c>
      <c r="F327" s="45">
        <f t="shared" si="72"/>
        <v>164.09036860879905</v>
      </c>
    </row>
    <row r="328" spans="1:6" ht="12.75" customHeight="1" x14ac:dyDescent="0.2">
      <c r="A328" s="63">
        <v>7221</v>
      </c>
      <c r="B328" s="64" t="s">
        <v>648</v>
      </c>
      <c r="C328" s="247" t="s">
        <v>649</v>
      </c>
      <c r="D328" s="194">
        <v>1245</v>
      </c>
      <c r="E328" s="194">
        <v>330</v>
      </c>
      <c r="F328" s="45">
        <f t="shared" si="72"/>
        <v>26.506024096385545</v>
      </c>
    </row>
    <row r="329" spans="1:6" ht="12.75" customHeight="1" x14ac:dyDescent="0.2">
      <c r="A329" s="63">
        <v>7222</v>
      </c>
      <c r="B329" s="64" t="s">
        <v>650</v>
      </c>
      <c r="C329" s="247" t="s">
        <v>651</v>
      </c>
      <c r="D329" s="194">
        <v>145</v>
      </c>
      <c r="E329" s="194">
        <v>0</v>
      </c>
      <c r="F329" s="45">
        <f t="shared" si="72"/>
        <v>0</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712.5</v>
      </c>
      <c r="E334" s="194">
        <v>3120</v>
      </c>
      <c r="F334" s="45">
        <f t="shared" si="72"/>
        <v>437.89473684210532</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22990</v>
      </c>
      <c r="E336" s="60">
        <f t="shared" si="79"/>
        <v>5303.25</v>
      </c>
      <c r="F336" s="45">
        <f t="shared" si="72"/>
        <v>23.067638103523272</v>
      </c>
    </row>
    <row r="337" spans="1:6" ht="12.75" customHeight="1" x14ac:dyDescent="0.2">
      <c r="A337" s="63">
        <v>7231</v>
      </c>
      <c r="B337" s="64" t="s">
        <v>666</v>
      </c>
      <c r="C337" s="247" t="s">
        <v>667</v>
      </c>
      <c r="D337" s="194">
        <v>22990</v>
      </c>
      <c r="E337" s="194">
        <v>5303.25</v>
      </c>
      <c r="F337" s="45">
        <f t="shared" si="72"/>
        <v>23.067638103523272</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7027003.3899999997</v>
      </c>
      <c r="E360" s="60">
        <f t="shared" si="86"/>
        <v>18239291.34</v>
      </c>
      <c r="F360" s="45">
        <f t="shared" si="72"/>
        <v>259.56001908233037</v>
      </c>
    </row>
    <row r="361" spans="1:6" ht="12.75" customHeight="1" x14ac:dyDescent="0.2">
      <c r="A361" s="63">
        <v>41</v>
      </c>
      <c r="B361" s="64" t="s">
        <v>714</v>
      </c>
      <c r="C361" s="247" t="s">
        <v>715</v>
      </c>
      <c r="D361" s="60">
        <f t="shared" ref="D361:E361" si="87">D362+D366</f>
        <v>25772.19</v>
      </c>
      <c r="E361" s="60">
        <f t="shared" si="87"/>
        <v>19020.79</v>
      </c>
      <c r="F361" s="45">
        <f t="shared" si="72"/>
        <v>73.803545604777881</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25772.19</v>
      </c>
      <c r="E366" s="60">
        <f t="shared" si="89"/>
        <v>19020.79</v>
      </c>
      <c r="F366" s="45">
        <f t="shared" si="72"/>
        <v>73.803545604777881</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25172.19</v>
      </c>
      <c r="E369" s="194">
        <v>18870.79</v>
      </c>
      <c r="F369" s="45">
        <f t="shared" si="72"/>
        <v>74.966818540619641</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600</v>
      </c>
      <c r="E372" s="194">
        <v>150</v>
      </c>
      <c r="F372" s="45">
        <f t="shared" si="72"/>
        <v>25</v>
      </c>
    </row>
    <row r="373" spans="1:6" ht="24" x14ac:dyDescent="0.2">
      <c r="A373" s="63">
        <v>42</v>
      </c>
      <c r="B373" s="183" t="s">
        <v>730</v>
      </c>
      <c r="C373" s="247" t="s">
        <v>731</v>
      </c>
      <c r="D373" s="60">
        <f t="shared" ref="D373:E373" si="90">D374+D379+D388+D393+D398+D401</f>
        <v>3186301.62</v>
      </c>
      <c r="E373" s="60">
        <f t="shared" si="90"/>
        <v>3542125.71</v>
      </c>
      <c r="F373" s="45">
        <f t="shared" si="72"/>
        <v>111.16730719297064</v>
      </c>
    </row>
    <row r="374" spans="1:6" ht="12.75" customHeight="1" x14ac:dyDescent="0.2">
      <c r="A374" s="63">
        <v>421</v>
      </c>
      <c r="B374" s="64" t="s">
        <v>732</v>
      </c>
      <c r="C374" s="247" t="s">
        <v>733</v>
      </c>
      <c r="D374" s="60">
        <f t="shared" ref="D374:E374" si="91">SUM(D375:D378)</f>
        <v>922791.42</v>
      </c>
      <c r="E374" s="60">
        <f t="shared" si="91"/>
        <v>1674672.89</v>
      </c>
      <c r="F374" s="45">
        <f t="shared" si="72"/>
        <v>181.47902697231405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578184.52</v>
      </c>
      <c r="E376" s="194">
        <v>1526982.89</v>
      </c>
      <c r="F376" s="45">
        <f t="shared" si="72"/>
        <v>264.09958018246493</v>
      </c>
    </row>
    <row r="377" spans="1:6" ht="12.75" customHeight="1" x14ac:dyDescent="0.2">
      <c r="A377" s="63">
        <v>4213</v>
      </c>
      <c r="B377" s="64" t="s">
        <v>642</v>
      </c>
      <c r="C377" s="247" t="s">
        <v>736</v>
      </c>
      <c r="D377" s="194">
        <v>0</v>
      </c>
      <c r="E377" s="194">
        <v>101227.5</v>
      </c>
      <c r="F377" s="45" t="str">
        <f t="shared" si="72"/>
        <v>-</v>
      </c>
    </row>
    <row r="378" spans="1:6" ht="12.75" customHeight="1" x14ac:dyDescent="0.2">
      <c r="A378" s="63">
        <v>4214</v>
      </c>
      <c r="B378" s="64" t="s">
        <v>644</v>
      </c>
      <c r="C378" s="247" t="s">
        <v>737</v>
      </c>
      <c r="D378" s="194">
        <v>344606.9</v>
      </c>
      <c r="E378" s="194">
        <v>46462.5</v>
      </c>
      <c r="F378" s="45">
        <f t="shared" si="72"/>
        <v>13.48275382762214</v>
      </c>
    </row>
    <row r="379" spans="1:6" ht="12.75" customHeight="1" x14ac:dyDescent="0.2">
      <c r="A379" s="63">
        <v>422</v>
      </c>
      <c r="B379" s="64" t="s">
        <v>738</v>
      </c>
      <c r="C379" s="247" t="s">
        <v>739</v>
      </c>
      <c r="D379" s="60">
        <f t="shared" ref="D379:E379" si="92">SUM(D380:D387)</f>
        <v>1713082.79</v>
      </c>
      <c r="E379" s="60">
        <f t="shared" si="92"/>
        <v>1404049.01</v>
      </c>
      <c r="F379" s="45">
        <f t="shared" si="72"/>
        <v>81.960370987090471</v>
      </c>
    </row>
    <row r="380" spans="1:6" ht="12.75" customHeight="1" x14ac:dyDescent="0.2">
      <c r="A380" s="63">
        <v>4221</v>
      </c>
      <c r="B380" s="64" t="s">
        <v>648</v>
      </c>
      <c r="C380" s="247" t="s">
        <v>740</v>
      </c>
      <c r="D380" s="194">
        <v>515254.23</v>
      </c>
      <c r="E380" s="194">
        <v>446196.26</v>
      </c>
      <c r="F380" s="45">
        <f t="shared" si="72"/>
        <v>86.597301685422366</v>
      </c>
    </row>
    <row r="381" spans="1:6" ht="12.75" customHeight="1" x14ac:dyDescent="0.2">
      <c r="A381" s="63">
        <v>4222</v>
      </c>
      <c r="B381" s="64" t="s">
        <v>741</v>
      </c>
      <c r="C381" s="247" t="s">
        <v>742</v>
      </c>
      <c r="D381" s="194">
        <v>20107.400000000001</v>
      </c>
      <c r="E381" s="194">
        <v>10667.67</v>
      </c>
      <c r="F381" s="45">
        <f t="shared" si="72"/>
        <v>53.053452957617587</v>
      </c>
    </row>
    <row r="382" spans="1:6" ht="12.75" customHeight="1" x14ac:dyDescent="0.2">
      <c r="A382" s="63">
        <v>4223</v>
      </c>
      <c r="B382" s="64" t="s">
        <v>652</v>
      </c>
      <c r="C382" s="247" t="s">
        <v>743</v>
      </c>
      <c r="D382" s="194">
        <v>196537.98</v>
      </c>
      <c r="E382" s="194">
        <v>267584.67</v>
      </c>
      <c r="F382" s="45">
        <f t="shared" si="72"/>
        <v>136.14908935158485</v>
      </c>
    </row>
    <row r="383" spans="1:6" ht="12.75" customHeight="1" x14ac:dyDescent="0.2">
      <c r="A383" s="63">
        <v>4224</v>
      </c>
      <c r="B383" s="64" t="s">
        <v>654</v>
      </c>
      <c r="C383" s="247" t="s">
        <v>744</v>
      </c>
      <c r="D383" s="194">
        <v>389100.58</v>
      </c>
      <c r="E383" s="194">
        <v>432440.8</v>
      </c>
      <c r="F383" s="45">
        <f t="shared" si="72"/>
        <v>111.13856473819699</v>
      </c>
    </row>
    <row r="384" spans="1:6" ht="12.75" customHeight="1" x14ac:dyDescent="0.2">
      <c r="A384" s="70">
        <v>4225</v>
      </c>
      <c r="B384" s="65" t="s">
        <v>656</v>
      </c>
      <c r="C384" s="278" t="s">
        <v>745</v>
      </c>
      <c r="D384" s="192">
        <v>65141.32</v>
      </c>
      <c r="E384" s="192">
        <v>48355.85</v>
      </c>
      <c r="F384" s="71">
        <f t="shared" si="72"/>
        <v>74.232223111229558</v>
      </c>
    </row>
    <row r="385" spans="1:6" ht="12.75" customHeight="1" x14ac:dyDescent="0.2">
      <c r="A385" s="63">
        <v>4226</v>
      </c>
      <c r="B385" s="64" t="s">
        <v>658</v>
      </c>
      <c r="C385" s="247" t="s">
        <v>746</v>
      </c>
      <c r="D385" s="194">
        <v>79505.97</v>
      </c>
      <c r="E385" s="194">
        <v>50506.81</v>
      </c>
      <c r="F385" s="45">
        <f t="shared" si="72"/>
        <v>63.52580818773734</v>
      </c>
    </row>
    <row r="386" spans="1:6" ht="12.75" customHeight="1" x14ac:dyDescent="0.2">
      <c r="A386" s="63">
        <v>4227</v>
      </c>
      <c r="B386" s="183" t="s">
        <v>660</v>
      </c>
      <c r="C386" s="247" t="s">
        <v>747</v>
      </c>
      <c r="D386" s="194">
        <v>447435.31</v>
      </c>
      <c r="E386" s="194">
        <v>148296.95000000001</v>
      </c>
      <c r="F386" s="45">
        <f t="shared" si="72"/>
        <v>33.143774459820797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359829.35</v>
      </c>
      <c r="E388" s="60">
        <f t="shared" si="93"/>
        <v>251246.13</v>
      </c>
      <c r="F388" s="45">
        <f t="shared" si="72"/>
        <v>69.82369003529034</v>
      </c>
    </row>
    <row r="389" spans="1:6" ht="12.75" customHeight="1" x14ac:dyDescent="0.2">
      <c r="A389" s="63">
        <v>4231</v>
      </c>
      <c r="B389" s="64" t="s">
        <v>666</v>
      </c>
      <c r="C389" s="247" t="s">
        <v>751</v>
      </c>
      <c r="D389" s="194">
        <v>359829.35</v>
      </c>
      <c r="E389" s="194">
        <v>251246.13</v>
      </c>
      <c r="F389" s="45">
        <f t="shared" si="72"/>
        <v>69.82369003529034</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168675.57</v>
      </c>
      <c r="E393" s="60">
        <f t="shared" si="94"/>
        <v>207595.18</v>
      </c>
      <c r="F393" s="45">
        <f t="shared" si="72"/>
        <v>123.07364961031404</v>
      </c>
    </row>
    <row r="394" spans="1:6" ht="12.75" customHeight="1" x14ac:dyDescent="0.2">
      <c r="A394" s="63">
        <v>4241</v>
      </c>
      <c r="B394" s="64" t="s">
        <v>757</v>
      </c>
      <c r="C394" s="247" t="s">
        <v>758</v>
      </c>
      <c r="D394" s="194">
        <v>168250.57</v>
      </c>
      <c r="E394" s="194">
        <v>207595.18</v>
      </c>
      <c r="F394" s="45">
        <f t="shared" si="72"/>
        <v>123.38453296176053</v>
      </c>
    </row>
    <row r="395" spans="1:6" ht="12.75" customHeight="1" x14ac:dyDescent="0.2">
      <c r="A395" s="63">
        <v>4242</v>
      </c>
      <c r="B395" s="64" t="s">
        <v>678</v>
      </c>
      <c r="C395" s="247" t="s">
        <v>759</v>
      </c>
      <c r="D395" s="194">
        <v>425</v>
      </c>
      <c r="E395" s="194">
        <v>0</v>
      </c>
      <c r="F395" s="45">
        <f t="shared" si="72"/>
        <v>0</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3793.99</v>
      </c>
      <c r="E398" s="60">
        <f t="shared" si="95"/>
        <v>0</v>
      </c>
      <c r="F398" s="45">
        <f t="shared" si="72"/>
        <v>0</v>
      </c>
    </row>
    <row r="399" spans="1:6" ht="12.75" customHeight="1" x14ac:dyDescent="0.2">
      <c r="A399" s="63">
        <v>4251</v>
      </c>
      <c r="B399" s="64" t="s">
        <v>764</v>
      </c>
      <c r="C399" s="247" t="s">
        <v>765</v>
      </c>
      <c r="D399" s="194">
        <v>3793.99</v>
      </c>
      <c r="E399" s="194">
        <v>0</v>
      </c>
      <c r="F399" s="45">
        <f t="shared" si="72"/>
        <v>0</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18128.5</v>
      </c>
      <c r="E401" s="60">
        <f t="shared" si="96"/>
        <v>4562.5</v>
      </c>
      <c r="F401" s="45">
        <f t="shared" si="72"/>
        <v>25.167553851670021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18128.5</v>
      </c>
      <c r="E403" s="194">
        <v>4562.5</v>
      </c>
      <c r="F403" s="45">
        <f t="shared" si="72"/>
        <v>25.167553851670021</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1758.17</v>
      </c>
      <c r="E406" s="60">
        <f t="shared" si="97"/>
        <v>1533.83</v>
      </c>
      <c r="F406" s="45">
        <f t="shared" si="72"/>
        <v>87.240141738284677</v>
      </c>
    </row>
    <row r="407" spans="1:6" ht="12.75" customHeight="1" x14ac:dyDescent="0.2">
      <c r="A407" s="63">
        <v>431</v>
      </c>
      <c r="B407" s="64" t="s">
        <v>775</v>
      </c>
      <c r="C407" s="247" t="s">
        <v>776</v>
      </c>
      <c r="D407" s="60">
        <f t="shared" ref="D407:E407" si="98">SUM(D408:D409)</f>
        <v>1758.17</v>
      </c>
      <c r="E407" s="60">
        <f t="shared" si="98"/>
        <v>1533.83</v>
      </c>
      <c r="F407" s="45">
        <f t="shared" si="72"/>
        <v>87.240141738284677</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1758.17</v>
      </c>
      <c r="E409" s="194">
        <v>1533.83</v>
      </c>
      <c r="F409" s="45">
        <f t="shared" si="72"/>
        <v>87.240141738284677</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3813171.4099999997</v>
      </c>
      <c r="E412" s="60">
        <f t="shared" si="100"/>
        <v>14676611.01</v>
      </c>
      <c r="F412" s="45">
        <f t="shared" si="72"/>
        <v>384.89250631405525</v>
      </c>
    </row>
    <row r="413" spans="1:6" ht="12.75" customHeight="1" x14ac:dyDescent="0.2">
      <c r="A413" s="63">
        <v>451</v>
      </c>
      <c r="B413" s="64" t="s">
        <v>785</v>
      </c>
      <c r="C413" s="247" t="s">
        <v>786</v>
      </c>
      <c r="D413" s="194">
        <v>3805494.76</v>
      </c>
      <c r="E413" s="194">
        <v>14676611.01</v>
      </c>
      <c r="F413" s="45">
        <f t="shared" si="72"/>
        <v>385.66893230986869</v>
      </c>
    </row>
    <row r="414" spans="1:6" ht="12.75" customHeight="1" x14ac:dyDescent="0.2">
      <c r="A414" s="63">
        <v>452</v>
      </c>
      <c r="B414" s="64" t="s">
        <v>787</v>
      </c>
      <c r="C414" s="247" t="s">
        <v>788</v>
      </c>
      <c r="D414" s="194">
        <v>7676.65</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6830558.5800000001</v>
      </c>
      <c r="E418" s="60">
        <f t="shared" si="102"/>
        <v>18171372.350000001</v>
      </c>
      <c r="F418" s="45">
        <f t="shared" si="72"/>
        <v>266.03054694832878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3386149.82</v>
      </c>
      <c r="E420" s="194">
        <v>5000109.12</v>
      </c>
      <c r="F420" s="45">
        <f t="shared" si="72"/>
        <v>147.66355258315181</v>
      </c>
    </row>
    <row r="421" spans="1:6" ht="12.75" customHeight="1" x14ac:dyDescent="0.2">
      <c r="A421" s="63">
        <v>97</v>
      </c>
      <c r="B421" s="220" t="s">
        <v>801</v>
      </c>
      <c r="C421" s="247" t="s">
        <v>802</v>
      </c>
      <c r="D421" s="194">
        <v>4743.83</v>
      </c>
      <c r="E421" s="194">
        <v>2930.07</v>
      </c>
      <c r="F421" s="45">
        <f t="shared" si="72"/>
        <v>61.765914883121873</v>
      </c>
    </row>
    <row r="422" spans="1:6" ht="12.75" customHeight="1" x14ac:dyDescent="0.2">
      <c r="A422" s="63" t="s">
        <v>582</v>
      </c>
      <c r="B422" s="64" t="s">
        <v>803</v>
      </c>
      <c r="C422" s="247" t="s">
        <v>804</v>
      </c>
      <c r="D422" s="60">
        <f>D6+D308</f>
        <v>102783182.81</v>
      </c>
      <c r="E422" s="60">
        <f>E6+E308</f>
        <v>117338504.47999997</v>
      </c>
      <c r="F422" s="45">
        <f t="shared" si="72"/>
        <v>114.16118986790498</v>
      </c>
    </row>
    <row r="423" spans="1:6" ht="12.75" customHeight="1" x14ac:dyDescent="0.2">
      <c r="A423" s="63" t="s">
        <v>582</v>
      </c>
      <c r="B423" s="64" t="s">
        <v>805</v>
      </c>
      <c r="C423" s="247" t="s">
        <v>806</v>
      </c>
      <c r="D423" s="60">
        <f t="shared" ref="D423:E423" si="103">D299+D360</f>
        <v>102164185.52999999</v>
      </c>
      <c r="E423" s="60">
        <f t="shared" si="103"/>
        <v>128399347.37000002</v>
      </c>
      <c r="F423" s="45">
        <f t="shared" si="72"/>
        <v>125.67941172721062</v>
      </c>
    </row>
    <row r="424" spans="1:6" ht="12.75" customHeight="1" x14ac:dyDescent="0.2">
      <c r="A424" s="63" t="s">
        <v>582</v>
      </c>
      <c r="B424" s="64" t="s">
        <v>807</v>
      </c>
      <c r="C424" s="247" t="s">
        <v>808</v>
      </c>
      <c r="D424" s="60">
        <f t="shared" ref="D424:E424" si="104">IF(D422&gt;=D423,D422-D423,0)</f>
        <v>618997.28000001609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11060842.890000045</v>
      </c>
      <c r="F425" s="45" t="str">
        <f t="shared" si="72"/>
        <v>-</v>
      </c>
    </row>
    <row r="426" spans="1:6" ht="12.75" customHeight="1" x14ac:dyDescent="0.2">
      <c r="A426" s="251" t="s">
        <v>811</v>
      </c>
      <c r="B426" s="183" t="s">
        <v>812</v>
      </c>
      <c r="C426" s="252" t="s">
        <v>813</v>
      </c>
      <c r="D426" s="60">
        <f t="shared" ref="D426:E426" si="106">IF(D302-D303+D419-D420&gt;=0,D302-D303+D419-D420,0)</f>
        <v>699959.70000000019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968304.16999999993</v>
      </c>
      <c r="F427" s="45" t="str">
        <f t="shared" si="72"/>
        <v>-</v>
      </c>
    </row>
    <row r="428" spans="1:6" ht="24" x14ac:dyDescent="0.2">
      <c r="A428" s="249" t="s">
        <v>816</v>
      </c>
      <c r="B428" s="243" t="s">
        <v>817</v>
      </c>
      <c r="C428" s="250" t="s">
        <v>818</v>
      </c>
      <c r="D428" s="81">
        <f t="shared" ref="D428:E428" si="108">D304+D421</f>
        <v>4137501.7600000002</v>
      </c>
      <c r="E428" s="81">
        <f t="shared" si="108"/>
        <v>11376758.609999999</v>
      </c>
      <c r="F428" s="61">
        <f t="shared" si="72"/>
        <v>274.96685850352361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1412379.35</v>
      </c>
      <c r="E430" s="60">
        <f>E431+E466+E479+E491+E522</f>
        <v>37900.5</v>
      </c>
      <c r="F430" s="45">
        <f t="shared" ref="F430:F651" si="109">IF(D430&lt;&gt;0,IF(E430/D430&gt;=100,"&gt;&gt;100",E430/D430*100),"-")</f>
        <v>2.6834504483515706</v>
      </c>
    </row>
    <row r="431" spans="1:6" ht="24" x14ac:dyDescent="0.2">
      <c r="A431" s="63">
        <v>81</v>
      </c>
      <c r="B431" s="182" t="s">
        <v>822</v>
      </c>
      <c r="C431" s="247" t="s">
        <v>823</v>
      </c>
      <c r="D431" s="60">
        <f t="shared" ref="D431:E431" si="110">D432+D437+D440+D444+D445+D452+D457+D465</f>
        <v>923.53</v>
      </c>
      <c r="E431" s="60">
        <f t="shared" si="110"/>
        <v>4204</v>
      </c>
      <c r="F431" s="45">
        <f t="shared" si="109"/>
        <v>455.20990114019037</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923.53</v>
      </c>
      <c r="E452" s="60">
        <f t="shared" si="115"/>
        <v>4204</v>
      </c>
      <c r="F452" s="45">
        <f t="shared" si="109"/>
        <v>455.20990114019037</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923.53</v>
      </c>
      <c r="E454" s="194">
        <v>4204</v>
      </c>
      <c r="F454" s="45">
        <f t="shared" si="109"/>
        <v>455.20990114019037</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1422.88</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1422.88</v>
      </c>
      <c r="F488" s="45" t="str">
        <f t="shared" si="109"/>
        <v>-</v>
      </c>
    </row>
    <row r="489" spans="1:6" ht="12.75" customHeight="1" x14ac:dyDescent="0.2">
      <c r="A489" s="63">
        <v>8341</v>
      </c>
      <c r="B489" s="220" t="s">
        <v>938</v>
      </c>
      <c r="C489" s="247" t="s">
        <v>939</v>
      </c>
      <c r="D489" s="194">
        <v>0</v>
      </c>
      <c r="E489" s="194">
        <v>1422.88</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1411455.82</v>
      </c>
      <c r="E491" s="60">
        <f t="shared" si="126"/>
        <v>32273.62</v>
      </c>
      <c r="F491" s="45">
        <f t="shared" si="109"/>
        <v>2.2865483667777853</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1351455.82</v>
      </c>
      <c r="E502" s="60">
        <f t="shared" si="129"/>
        <v>32273.62</v>
      </c>
      <c r="F502" s="45">
        <f t="shared" si="109"/>
        <v>2.3880632664706716</v>
      </c>
    </row>
    <row r="503" spans="1:6" ht="12.75" customHeight="1" x14ac:dyDescent="0.2">
      <c r="A503" s="63">
        <v>8443</v>
      </c>
      <c r="B503" s="64" t="s">
        <v>966</v>
      </c>
      <c r="C503" s="247" t="s">
        <v>967</v>
      </c>
      <c r="D503" s="194">
        <v>1307114.74</v>
      </c>
      <c r="E503" s="194">
        <v>32273.62</v>
      </c>
      <c r="F503" s="45">
        <f t="shared" si="109"/>
        <v>2.4690732199990335</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44341.08</v>
      </c>
      <c r="E505" s="194">
        <v>0</v>
      </c>
      <c r="F505" s="45">
        <f t="shared" si="109"/>
        <v>0</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60000</v>
      </c>
      <c r="E514" s="60">
        <f t="shared" si="131"/>
        <v>0</v>
      </c>
      <c r="F514" s="45">
        <f t="shared" si="109"/>
        <v>0</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60000</v>
      </c>
      <c r="E516" s="194">
        <v>0</v>
      </c>
      <c r="F516" s="45">
        <f t="shared" si="109"/>
        <v>0</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2516939.75</v>
      </c>
      <c r="E535" s="60">
        <f>E536+E571+E584+E597+E629</f>
        <v>897119</v>
      </c>
      <c r="F535" s="45">
        <f t="shared" si="109"/>
        <v>35.643244936633863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2516939.75</v>
      </c>
      <c r="E597" s="60">
        <f t="shared" si="152"/>
        <v>897119</v>
      </c>
      <c r="F597" s="45">
        <f t="shared" si="109"/>
        <v>35.643244936633863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2060300.96</v>
      </c>
      <c r="E609" s="60">
        <f t="shared" si="156"/>
        <v>713544.53</v>
      </c>
      <c r="F609" s="45">
        <f t="shared" si="109"/>
        <v>34.633024196620291</v>
      </c>
    </row>
    <row r="610" spans="1:6" ht="24" x14ac:dyDescent="0.2">
      <c r="A610" s="63">
        <v>5443</v>
      </c>
      <c r="B610" s="64" t="s">
        <v>1170</v>
      </c>
      <c r="C610" s="247" t="s">
        <v>1171</v>
      </c>
      <c r="D610" s="194">
        <v>2060300.96</v>
      </c>
      <c r="E610" s="194">
        <v>713544.53</v>
      </c>
      <c r="F610" s="45">
        <f t="shared" si="109"/>
        <v>34.633024196620291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3936.66</v>
      </c>
      <c r="E616" s="60">
        <f t="shared" si="157"/>
        <v>5288.59</v>
      </c>
      <c r="F616" s="45">
        <f t="shared" si="109"/>
        <v>134.34205646410916</v>
      </c>
    </row>
    <row r="617" spans="1:6" ht="24" x14ac:dyDescent="0.2">
      <c r="A617" s="63">
        <v>5453</v>
      </c>
      <c r="B617" s="183" t="s">
        <v>1184</v>
      </c>
      <c r="C617" s="247" t="s">
        <v>1185</v>
      </c>
      <c r="D617" s="194">
        <v>3936.66</v>
      </c>
      <c r="E617" s="194">
        <v>5288.59</v>
      </c>
      <c r="F617" s="45">
        <f t="shared" si="109"/>
        <v>134.34205646410916</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452702.13</v>
      </c>
      <c r="E621" s="60">
        <f t="shared" si="158"/>
        <v>178285.88</v>
      </c>
      <c r="F621" s="45">
        <f t="shared" si="109"/>
        <v>39.382602418945986</v>
      </c>
    </row>
    <row r="622" spans="1:6" ht="12.75" customHeight="1" x14ac:dyDescent="0.2">
      <c r="A622" s="63">
        <v>5471</v>
      </c>
      <c r="B622" s="64" t="s">
        <v>1194</v>
      </c>
      <c r="C622" s="247" t="s">
        <v>1195</v>
      </c>
      <c r="D622" s="194">
        <v>277660.15999999997</v>
      </c>
      <c r="E622" s="194">
        <v>178285.88</v>
      </c>
      <c r="F622" s="45">
        <f t="shared" si="109"/>
        <v>64.210104899456951</v>
      </c>
    </row>
    <row r="623" spans="1:6" ht="12.75" customHeight="1" x14ac:dyDescent="0.2">
      <c r="A623" s="63">
        <v>5472</v>
      </c>
      <c r="B623" s="64" t="s">
        <v>1196</v>
      </c>
      <c r="C623" s="247" t="s">
        <v>1197</v>
      </c>
      <c r="D623" s="194">
        <v>175041.97</v>
      </c>
      <c r="E623" s="194">
        <v>0</v>
      </c>
      <c r="F623" s="45">
        <f t="shared" si="109"/>
        <v>0</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1104560.3999999999</v>
      </c>
      <c r="E640" s="60">
        <f>IF(E535-E430&gt;=0,E535-E430,0)</f>
        <v>859218.5</v>
      </c>
      <c r="F640" s="45">
        <f t="shared" si="109"/>
        <v>77.788276675499148</v>
      </c>
    </row>
    <row r="641" spans="1:6" ht="12.75" customHeight="1" x14ac:dyDescent="0.2">
      <c r="A641" s="63">
        <v>92213</v>
      </c>
      <c r="B641" s="64" t="s">
        <v>1232</v>
      </c>
      <c r="C641" s="247" t="s">
        <v>1233</v>
      </c>
      <c r="D641" s="194">
        <v>367212.07</v>
      </c>
      <c r="E641" s="194">
        <v>594546.21</v>
      </c>
      <c r="F641" s="45">
        <f t="shared" si="109"/>
        <v>161.90813390202558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104195562.16</v>
      </c>
      <c r="E643" s="60">
        <f>E422+E430</f>
        <v>117376404.97999997</v>
      </c>
      <c r="F643" s="45">
        <f t="shared" si="109"/>
        <v>112.65010001074694</v>
      </c>
    </row>
    <row r="644" spans="1:6" ht="12.75" customHeight="1" x14ac:dyDescent="0.2">
      <c r="A644" s="63" t="s">
        <v>582</v>
      </c>
      <c r="B644" s="64" t="s">
        <v>1238</v>
      </c>
      <c r="C644" s="247" t="s">
        <v>1239</v>
      </c>
      <c r="D644" s="60">
        <f>D423+D535</f>
        <v>104681125.27999999</v>
      </c>
      <c r="E644" s="60">
        <f>E423+E535</f>
        <v>129296466.37000002</v>
      </c>
      <c r="F644" s="45">
        <f t="shared" si="109"/>
        <v>123.51459350877167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485563.11999998987</v>
      </c>
      <c r="E646" s="60">
        <f t="shared" si="164"/>
        <v>11920061.390000045</v>
      </c>
      <c r="F646" s="45">
        <f t="shared" si="109"/>
        <v>2454.8943070471032</v>
      </c>
    </row>
    <row r="647" spans="1:6" ht="24" x14ac:dyDescent="0.2">
      <c r="A647" s="251" t="s">
        <v>1244</v>
      </c>
      <c r="B647" s="64" t="s">
        <v>1245</v>
      </c>
      <c r="C647" s="252" t="s">
        <v>1244</v>
      </c>
      <c r="D647" s="60">
        <f>IF(D426-D427+D641-D642&gt;=0,D426-D427+D641-D642,0)</f>
        <v>1067171.7700000003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373757.95999999996</v>
      </c>
      <c r="F648" s="45" t="str">
        <f t="shared" si="109"/>
        <v>-</v>
      </c>
    </row>
    <row r="649" spans="1:6" ht="24" x14ac:dyDescent="0.2">
      <c r="A649" s="63" t="s">
        <v>582</v>
      </c>
      <c r="B649" s="64" t="s">
        <v>1248</v>
      </c>
      <c r="C649" s="247" t="s">
        <v>1249</v>
      </c>
      <c r="D649" s="60">
        <f t="shared" ref="D649:E649" si="165">IF(D645+D647-D646-D648&gt;=0,D645+D647-D646-D648,0)</f>
        <v>581608.65000001038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12293819.350000046</v>
      </c>
      <c r="F650" s="45" t="str">
        <f t="shared" si="109"/>
        <v>-</v>
      </c>
    </row>
    <row r="651" spans="1:6" ht="24" x14ac:dyDescent="0.2">
      <c r="A651" s="249" t="s">
        <v>1252</v>
      </c>
      <c r="B651" s="184" t="s">
        <v>1253</v>
      </c>
      <c r="C651" s="250" t="s">
        <v>1252</v>
      </c>
      <c r="D651" s="196">
        <v>3731371.98</v>
      </c>
      <c r="E651" s="196">
        <v>6051.08</v>
      </c>
      <c r="F651" s="61">
        <f t="shared" si="109"/>
        <v>0.16216769682662407</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6255649.7599999998</v>
      </c>
      <c r="E653" s="194">
        <v>8604590.2699999996</v>
      </c>
      <c r="F653" s="45">
        <f t="shared" ref="F653:F740" si="167">IF(D653&lt;&gt;0,IF(E653/D653&gt;=100,"&gt;&gt;100",E653/D653*100),"-")</f>
        <v>137.54910521077511</v>
      </c>
    </row>
    <row r="654" spans="1:6" ht="12.75" customHeight="1" x14ac:dyDescent="0.2">
      <c r="A654" s="63" t="s">
        <v>1257</v>
      </c>
      <c r="B654" s="64" t="s">
        <v>1258</v>
      </c>
      <c r="C654" s="247" t="s">
        <v>1257</v>
      </c>
      <c r="D654" s="194">
        <v>90110857.439999998</v>
      </c>
      <c r="E654" s="194">
        <v>95884517.870000005</v>
      </c>
      <c r="F654" s="45">
        <f t="shared" si="167"/>
        <v>106.40728608519166</v>
      </c>
    </row>
    <row r="655" spans="1:6" ht="12.75" customHeight="1" x14ac:dyDescent="0.2">
      <c r="A655" s="63" t="s">
        <v>1259</v>
      </c>
      <c r="B655" s="64" t="s">
        <v>1260</v>
      </c>
      <c r="C655" s="247" t="s">
        <v>1259</v>
      </c>
      <c r="D655" s="194">
        <v>87407970.439999998</v>
      </c>
      <c r="E655" s="194">
        <v>97238151.549999997</v>
      </c>
      <c r="F655" s="45">
        <f t="shared" si="167"/>
        <v>111.24632119990451</v>
      </c>
    </row>
    <row r="656" spans="1:6" ht="24" x14ac:dyDescent="0.2">
      <c r="A656" s="63">
        <v>11</v>
      </c>
      <c r="B656" s="64" t="s">
        <v>1261</v>
      </c>
      <c r="C656" s="247" t="s">
        <v>1262</v>
      </c>
      <c r="D656" s="60">
        <f t="shared" ref="D656:E656" si="168">+D653+D654-D655</f>
        <v>8958536.7600000054</v>
      </c>
      <c r="E656" s="60">
        <f t="shared" si="168"/>
        <v>7250956.5900000036</v>
      </c>
      <c r="F656" s="45">
        <f t="shared" si="167"/>
        <v>80.939072800098657</v>
      </c>
    </row>
    <row r="657" spans="1:6" ht="24" x14ac:dyDescent="0.2">
      <c r="A657" s="63" t="s">
        <v>582</v>
      </c>
      <c r="B657" s="64" t="s">
        <v>1263</v>
      </c>
      <c r="C657" s="247" t="s">
        <v>1264</v>
      </c>
      <c r="D657" s="253">
        <v>144</v>
      </c>
      <c r="E657" s="253">
        <v>146</v>
      </c>
      <c r="F657" s="45">
        <f t="shared" si="167"/>
        <v>101.38888888888889</v>
      </c>
    </row>
    <row r="658" spans="1:6" ht="24" x14ac:dyDescent="0.2">
      <c r="A658" s="63" t="s">
        <v>582</v>
      </c>
      <c r="B658" s="64" t="s">
        <v>1265</v>
      </c>
      <c r="C658" s="247" t="s">
        <v>1266</v>
      </c>
      <c r="D658" s="253">
        <v>2559</v>
      </c>
      <c r="E658" s="253">
        <v>2606</v>
      </c>
      <c r="F658" s="45">
        <f t="shared" si="167"/>
        <v>101.83665494333725</v>
      </c>
    </row>
    <row r="659" spans="1:6" ht="12.75" customHeight="1" x14ac:dyDescent="0.2">
      <c r="A659" s="63" t="s">
        <v>582</v>
      </c>
      <c r="B659" s="64" t="s">
        <v>1267</v>
      </c>
      <c r="C659" s="247" t="s">
        <v>1268</v>
      </c>
      <c r="D659" s="253">
        <v>133</v>
      </c>
      <c r="E659" s="253">
        <v>130</v>
      </c>
      <c r="F659" s="45">
        <f t="shared" si="167"/>
        <v>97.744360902255636</v>
      </c>
    </row>
    <row r="660" spans="1:6" ht="12.75" customHeight="1" x14ac:dyDescent="0.2">
      <c r="A660" s="63" t="s">
        <v>582</v>
      </c>
      <c r="B660" s="64" t="s">
        <v>1269</v>
      </c>
      <c r="C660" s="247" t="s">
        <v>1270</v>
      </c>
      <c r="D660" s="253">
        <v>2266</v>
      </c>
      <c r="E660" s="253">
        <v>2371</v>
      </c>
      <c r="F660" s="45">
        <f t="shared" si="167"/>
        <v>104.63371579876434</v>
      </c>
    </row>
    <row r="661" spans="1:6" ht="24" x14ac:dyDescent="0.2">
      <c r="A661" s="63" t="s">
        <v>1271</v>
      </c>
      <c r="B661" s="64" t="s">
        <v>1272</v>
      </c>
      <c r="C661" s="247" t="s">
        <v>1273</v>
      </c>
      <c r="D661" s="194">
        <v>1767144.38</v>
      </c>
      <c r="E661" s="194">
        <v>2057918.14</v>
      </c>
      <c r="F661" s="45">
        <f t="shared" si="167"/>
        <v>116.45444273206471</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91066.18</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663170.84</v>
      </c>
      <c r="E665" s="192">
        <v>713640.25</v>
      </c>
      <c r="F665" s="71">
        <f t="shared" si="167"/>
        <v>107.61031802906172</v>
      </c>
    </row>
    <row r="666" spans="1:6" ht="12.75" customHeight="1" x14ac:dyDescent="0.2">
      <c r="A666" s="70" t="s">
        <v>1282</v>
      </c>
      <c r="B666" s="65" t="s">
        <v>1283</v>
      </c>
      <c r="C666" s="277" t="s">
        <v>1282</v>
      </c>
      <c r="D666" s="192">
        <v>0</v>
      </c>
      <c r="E666" s="192">
        <v>54.19</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5855787.2199999997</v>
      </c>
      <c r="E669" s="194">
        <v>4020086.07</v>
      </c>
      <c r="F669" s="45">
        <f t="shared" si="167"/>
        <v>68.651505236899652</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2166.66</v>
      </c>
      <c r="F672" s="45" t="str">
        <f t="shared" si="167"/>
        <v>-</v>
      </c>
    </row>
    <row r="673" spans="1:6" ht="12.75" customHeight="1" x14ac:dyDescent="0.2">
      <c r="A673" s="63">
        <v>63321</v>
      </c>
      <c r="B673" s="64" t="s">
        <v>1296</v>
      </c>
      <c r="C673" s="247" t="s">
        <v>1297</v>
      </c>
      <c r="D673" s="194">
        <v>631837.18999999994</v>
      </c>
      <c r="E673" s="194">
        <v>925296.53</v>
      </c>
      <c r="F673" s="45">
        <f t="shared" si="167"/>
        <v>146.44540470939992</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335044.69</v>
      </c>
      <c r="E677" s="192">
        <v>109291.17</v>
      </c>
      <c r="F677" s="71">
        <f t="shared" si="167"/>
        <v>32.619878261613401</v>
      </c>
    </row>
    <row r="678" spans="1:6" ht="12.75" customHeight="1" x14ac:dyDescent="0.2">
      <c r="A678" s="70">
        <v>63415</v>
      </c>
      <c r="B678" s="65" t="s">
        <v>1306</v>
      </c>
      <c r="C678" s="278" t="s">
        <v>1307</v>
      </c>
      <c r="D678" s="192">
        <v>20400</v>
      </c>
      <c r="E678" s="192">
        <v>58830.26</v>
      </c>
      <c r="F678" s="71">
        <f t="shared" si="167"/>
        <v>288.38362745098038</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155438.60999999999</v>
      </c>
      <c r="E681" s="192">
        <v>88050.5</v>
      </c>
      <c r="F681" s="71">
        <f t="shared" si="167"/>
        <v>56.64647927564458</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42140098.149999999</v>
      </c>
      <c r="E683" s="192">
        <v>47118415.909999996</v>
      </c>
      <c r="F683" s="71">
        <f t="shared" si="167"/>
        <v>111.81373081353394</v>
      </c>
    </row>
    <row r="684" spans="1:6" ht="24" x14ac:dyDescent="0.2">
      <c r="A684" s="70">
        <v>63613</v>
      </c>
      <c r="B684" s="182" t="s">
        <v>1318</v>
      </c>
      <c r="C684" s="278" t="s">
        <v>1319</v>
      </c>
      <c r="D684" s="192">
        <v>432065.18</v>
      </c>
      <c r="E684" s="192">
        <v>512560.04</v>
      </c>
      <c r="F684" s="71">
        <f t="shared" si="167"/>
        <v>118.63025851793935</v>
      </c>
    </row>
    <row r="685" spans="1:6" ht="24" x14ac:dyDescent="0.2">
      <c r="A685" s="63">
        <v>63622</v>
      </c>
      <c r="B685" s="244" t="s">
        <v>1320</v>
      </c>
      <c r="C685" s="247" t="s">
        <v>1321</v>
      </c>
      <c r="D685" s="194">
        <v>229617.6</v>
      </c>
      <c r="E685" s="194">
        <v>264955.90000000002</v>
      </c>
      <c r="F685" s="45">
        <f t="shared" si="167"/>
        <v>115.390065918292</v>
      </c>
    </row>
    <row r="686" spans="1:6" ht="24" x14ac:dyDescent="0.2">
      <c r="A686" s="63">
        <v>63623</v>
      </c>
      <c r="B686" s="244" t="s">
        <v>1322</v>
      </c>
      <c r="C686" s="247" t="s">
        <v>1323</v>
      </c>
      <c r="D686" s="194">
        <v>5649.1</v>
      </c>
      <c r="E686" s="194">
        <v>7148.82</v>
      </c>
      <c r="F686" s="45">
        <f t="shared" si="167"/>
        <v>126.54794569046395</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2238772.9900000002</v>
      </c>
      <c r="E702" s="192">
        <v>1529209.09</v>
      </c>
      <c r="F702" s="71">
        <f t="shared" si="167"/>
        <v>68.305678906730066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85666.31</v>
      </c>
      <c r="E704" s="192">
        <v>0</v>
      </c>
      <c r="F704" s="71">
        <f t="shared" si="167"/>
        <v>0</v>
      </c>
    </row>
    <row r="705" spans="1:6" ht="24" x14ac:dyDescent="0.2">
      <c r="A705" s="70" t="s">
        <v>1345</v>
      </c>
      <c r="B705" s="182" t="s">
        <v>1346</v>
      </c>
      <c r="C705" s="278" t="s">
        <v>1345</v>
      </c>
      <c r="D705" s="192">
        <v>70249.17</v>
      </c>
      <c r="E705" s="192">
        <v>0</v>
      </c>
      <c r="F705" s="71">
        <f t="shared" si="167"/>
        <v>0</v>
      </c>
    </row>
    <row r="706" spans="1:6" ht="12.75" customHeight="1" x14ac:dyDescent="0.2">
      <c r="A706" s="70">
        <v>63821</v>
      </c>
      <c r="B706" s="182" t="s">
        <v>1347</v>
      </c>
      <c r="C706" s="278" t="s">
        <v>1348</v>
      </c>
      <c r="D706" s="192">
        <v>538434.18999999994</v>
      </c>
      <c r="E706" s="192">
        <v>5179747.88</v>
      </c>
      <c r="F706" s="71">
        <f t="shared" si="167"/>
        <v>962.00203779778553</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1453.68</v>
      </c>
      <c r="E711" s="192">
        <v>130462.32</v>
      </c>
      <c r="F711" s="71">
        <f t="shared" si="167"/>
        <v>8974.6244015189041</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2618480.98</v>
      </c>
      <c r="E724" s="192">
        <v>2777506.03</v>
      </c>
      <c r="F724" s="71">
        <f t="shared" si="167"/>
        <v>106.07317949661028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24575.81</v>
      </c>
      <c r="E726" s="192">
        <v>62195.53</v>
      </c>
      <c r="F726" s="71">
        <f t="shared" si="167"/>
        <v>253.07621600264648</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117251.23</v>
      </c>
      <c r="E732" s="192">
        <v>183952.94</v>
      </c>
      <c r="F732" s="71">
        <f t="shared" si="167"/>
        <v>156.88785524893856</v>
      </c>
    </row>
    <row r="733" spans="1:6" ht="12.75" customHeight="1" x14ac:dyDescent="0.2">
      <c r="A733" s="70">
        <v>31215</v>
      </c>
      <c r="B733" s="65" t="s">
        <v>1396</v>
      </c>
      <c r="C733" s="278" t="s">
        <v>1397</v>
      </c>
      <c r="D733" s="192">
        <v>86720.16</v>
      </c>
      <c r="E733" s="192">
        <v>107536.7</v>
      </c>
      <c r="F733" s="71">
        <f t="shared" si="167"/>
        <v>124.00426844230914</v>
      </c>
    </row>
    <row r="734" spans="1:6" ht="12.75" customHeight="1" x14ac:dyDescent="0.2">
      <c r="A734" s="70">
        <v>32121</v>
      </c>
      <c r="B734" s="65" t="s">
        <v>1398</v>
      </c>
      <c r="C734" s="278" t="s">
        <v>1399</v>
      </c>
      <c r="D734" s="192">
        <v>1759339.18</v>
      </c>
      <c r="E734" s="192">
        <v>1810471.14</v>
      </c>
      <c r="F734" s="71">
        <f t="shared" si="167"/>
        <v>102.90631622266264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94274.52</v>
      </c>
      <c r="E736" s="194">
        <v>127046.34</v>
      </c>
      <c r="F736" s="45">
        <f t="shared" si="167"/>
        <v>134.76211812056957</v>
      </c>
    </row>
    <row r="737" spans="1:6" ht="12.75" customHeight="1" x14ac:dyDescent="0.2">
      <c r="A737" s="63" t="s">
        <v>1404</v>
      </c>
      <c r="B737" s="64" t="s">
        <v>1405</v>
      </c>
      <c r="C737" s="247" t="s">
        <v>1404</v>
      </c>
      <c r="D737" s="194">
        <v>21766.76</v>
      </c>
      <c r="E737" s="194">
        <v>25152.82</v>
      </c>
      <c r="F737" s="45">
        <f t="shared" si="167"/>
        <v>115.55610481302685</v>
      </c>
    </row>
    <row r="738" spans="1:6" ht="12.75" customHeight="1" x14ac:dyDescent="0.2">
      <c r="A738" s="63" t="s">
        <v>1406</v>
      </c>
      <c r="B738" s="64" t="s">
        <v>1407</v>
      </c>
      <c r="C738" s="247" t="s">
        <v>1406</v>
      </c>
      <c r="D738" s="194">
        <v>313149.46999999997</v>
      </c>
      <c r="E738" s="194">
        <v>390152.1</v>
      </c>
      <c r="F738" s="45">
        <f t="shared" si="167"/>
        <v>124.5897366519573</v>
      </c>
    </row>
    <row r="739" spans="1:6" ht="12.75" customHeight="1" x14ac:dyDescent="0.2">
      <c r="A739" s="70" t="s">
        <v>1408</v>
      </c>
      <c r="B739" s="65" t="s">
        <v>1409</v>
      </c>
      <c r="C739" s="278" t="s">
        <v>1408</v>
      </c>
      <c r="D739" s="192">
        <v>28212</v>
      </c>
      <c r="E739" s="192">
        <v>10783.93</v>
      </c>
      <c r="F739" s="71">
        <f t="shared" si="167"/>
        <v>38.224620728767903</v>
      </c>
    </row>
    <row r="740" spans="1:6" ht="12.75" customHeight="1" x14ac:dyDescent="0.2">
      <c r="A740" s="70" t="s">
        <v>1410</v>
      </c>
      <c r="B740" s="65" t="s">
        <v>1411</v>
      </c>
      <c r="C740" s="278" t="s">
        <v>1410</v>
      </c>
      <c r="D740" s="192">
        <v>855.91</v>
      </c>
      <c r="E740" s="192">
        <v>779.78</v>
      </c>
      <c r="F740" s="71">
        <f t="shared" si="167"/>
        <v>91.105373228493647</v>
      </c>
    </row>
    <row r="741" spans="1:6" ht="12.75" customHeight="1" x14ac:dyDescent="0.2">
      <c r="A741" s="70">
        <v>32911</v>
      </c>
      <c r="B741" s="65" t="s">
        <v>1412</v>
      </c>
      <c r="C741" s="278" t="s">
        <v>1413</v>
      </c>
      <c r="D741" s="192">
        <v>94166.92</v>
      </c>
      <c r="E741" s="192">
        <v>248594.29</v>
      </c>
      <c r="F741" s="71">
        <f t="shared" ref="F741:F1006" si="169">IF(D741&lt;&gt;0,IF(E741/D741&gt;=100,"&gt;&gt;100",E741/D741*100),"-")</f>
        <v>263.99322607132103</v>
      </c>
    </row>
    <row r="742" spans="1:6" ht="12.75" customHeight="1" x14ac:dyDescent="0.2">
      <c r="A742" s="70" t="s">
        <v>1414</v>
      </c>
      <c r="B742" s="65" t="s">
        <v>1415</v>
      </c>
      <c r="C742" s="278" t="s">
        <v>1414</v>
      </c>
      <c r="D742" s="192">
        <v>26780.66</v>
      </c>
      <c r="E742" s="192">
        <v>19673.27</v>
      </c>
      <c r="F742" s="71">
        <f t="shared" si="169"/>
        <v>73.460736217852741</v>
      </c>
    </row>
    <row r="743" spans="1:6" ht="12.75" customHeight="1" x14ac:dyDescent="0.2">
      <c r="A743" s="70" t="s">
        <v>1416</v>
      </c>
      <c r="B743" s="65" t="s">
        <v>1417</v>
      </c>
      <c r="C743" s="277" t="s">
        <v>1416</v>
      </c>
      <c r="D743" s="192">
        <v>460</v>
      </c>
      <c r="E743" s="192">
        <v>1250</v>
      </c>
      <c r="F743" s="71">
        <f t="shared" ref="F743:F744" si="170">IF(D743&lt;&gt;0,IF(E743/D743&gt;=100,"&gt;&gt;100",E743/D743*100),"-")</f>
        <v>271.73913043478262</v>
      </c>
    </row>
    <row r="744" spans="1:6" ht="12.75" customHeight="1" x14ac:dyDescent="0.2">
      <c r="A744" s="70" t="s">
        <v>1418</v>
      </c>
      <c r="B744" s="65" t="s">
        <v>1419</v>
      </c>
      <c r="C744" s="277" t="s">
        <v>1418</v>
      </c>
      <c r="D744" s="192">
        <v>41380.75</v>
      </c>
      <c r="E744" s="192">
        <v>75312.72</v>
      </c>
      <c r="F744" s="71">
        <f t="shared" si="170"/>
        <v>181.99940793726552</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170276.25</v>
      </c>
      <c r="E760" s="194">
        <v>131978.04999999999</v>
      </c>
      <c r="F760" s="45">
        <f t="shared" si="169"/>
        <v>77.508196239933639</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1230.27</v>
      </c>
      <c r="E762" s="194">
        <v>1798.09</v>
      </c>
      <c r="F762" s="45">
        <f t="shared" si="169"/>
        <v>146.15409625529355</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809.43</v>
      </c>
      <c r="E766" s="194">
        <v>1687.82</v>
      </c>
      <c r="F766" s="45">
        <f t="shared" si="169"/>
        <v>208.51957550374956</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386559.91</v>
      </c>
      <c r="E777" s="192">
        <v>428997.37</v>
      </c>
      <c r="F777" s="71">
        <f t="shared" si="169"/>
        <v>110.97823620664646</v>
      </c>
    </row>
    <row r="778" spans="1:6" ht="12.75" customHeight="1" x14ac:dyDescent="0.2">
      <c r="A778" s="70">
        <v>35232</v>
      </c>
      <c r="B778" s="65" t="s">
        <v>1486</v>
      </c>
      <c r="C778" s="278" t="s">
        <v>1487</v>
      </c>
      <c r="D778" s="192">
        <v>104549.38</v>
      </c>
      <c r="E778" s="192">
        <v>121743.45</v>
      </c>
      <c r="F778" s="71">
        <f t="shared" si="169"/>
        <v>116.44588423192943</v>
      </c>
    </row>
    <row r="779" spans="1:6" ht="12.75" customHeight="1" x14ac:dyDescent="0.2">
      <c r="A779" s="70">
        <v>36313</v>
      </c>
      <c r="B779" s="65" t="s">
        <v>1488</v>
      </c>
      <c r="C779" s="278" t="s">
        <v>1489</v>
      </c>
      <c r="D779" s="192">
        <v>0</v>
      </c>
      <c r="E779" s="192">
        <v>30162.5</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20654.009999999998</v>
      </c>
      <c r="F781" s="71" t="str">
        <f t="shared" si="169"/>
        <v>-</v>
      </c>
    </row>
    <row r="782" spans="1:6" ht="12.75" customHeight="1" x14ac:dyDescent="0.2">
      <c r="A782" s="70">
        <v>36316</v>
      </c>
      <c r="B782" s="65" t="s">
        <v>1494</v>
      </c>
      <c r="C782" s="278" t="s">
        <v>1495</v>
      </c>
      <c r="D782" s="192">
        <v>0</v>
      </c>
      <c r="E782" s="192">
        <v>9500</v>
      </c>
      <c r="F782" s="71" t="str">
        <f t="shared" si="169"/>
        <v>-</v>
      </c>
    </row>
    <row r="783" spans="1:6" ht="12.75" customHeight="1" x14ac:dyDescent="0.2">
      <c r="A783" s="70">
        <v>36317</v>
      </c>
      <c r="B783" s="65" t="s">
        <v>1496</v>
      </c>
      <c r="C783" s="278" t="s">
        <v>1497</v>
      </c>
      <c r="D783" s="192">
        <v>101078.28</v>
      </c>
      <c r="E783" s="192">
        <v>38240.18</v>
      </c>
      <c r="F783" s="71">
        <f t="shared" si="169"/>
        <v>37.832242495618246</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32437.62</v>
      </c>
      <c r="E818" s="192">
        <v>0</v>
      </c>
      <c r="F818" s="71">
        <f t="shared" si="169"/>
        <v>0</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276323.88</v>
      </c>
      <c r="E843" s="194">
        <v>465531.65</v>
      </c>
      <c r="F843" s="45">
        <f t="shared" si="169"/>
        <v>168.47318805743464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147681.60999999999</v>
      </c>
      <c r="E846" s="194">
        <v>121168.04</v>
      </c>
      <c r="F846" s="45">
        <f t="shared" si="169"/>
        <v>82.046803254650328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125154.96</v>
      </c>
      <c r="E848" s="194">
        <v>158305.12</v>
      </c>
      <c r="F848" s="45">
        <f t="shared" si="169"/>
        <v>126.48729223356388</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248301.18</v>
      </c>
      <c r="E850" s="194">
        <v>700112.32</v>
      </c>
      <c r="F850" s="45">
        <f t="shared" si="169"/>
        <v>281.96093147845693</v>
      </c>
    </row>
    <row r="851" spans="1:6" ht="12.75" customHeight="1" x14ac:dyDescent="0.2">
      <c r="A851" s="63">
        <v>37221</v>
      </c>
      <c r="B851" s="64" t="s">
        <v>1631</v>
      </c>
      <c r="C851" s="247" t="s">
        <v>1632</v>
      </c>
      <c r="D851" s="194">
        <v>3511776.59</v>
      </c>
      <c r="E851" s="194">
        <v>2677261.4500000002</v>
      </c>
      <c r="F851" s="45">
        <f t="shared" si="169"/>
        <v>76.236667720368857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170310.39</v>
      </c>
      <c r="E855" s="194">
        <v>180441.96</v>
      </c>
      <c r="F855" s="45">
        <f t="shared" si="169"/>
        <v>105.94888544380643</v>
      </c>
    </row>
    <row r="856" spans="1:6" ht="12.75" customHeight="1" x14ac:dyDescent="0.2">
      <c r="A856" s="63">
        <v>38117</v>
      </c>
      <c r="B856" s="64" t="s">
        <v>1640</v>
      </c>
      <c r="C856" s="247" t="s">
        <v>1641</v>
      </c>
      <c r="D856" s="194">
        <v>10500</v>
      </c>
      <c r="E856" s="194">
        <v>11986.33</v>
      </c>
      <c r="F856" s="45">
        <f t="shared" si="169"/>
        <v>114.1555238095238</v>
      </c>
    </row>
    <row r="857" spans="1:6" ht="12.75" customHeight="1" x14ac:dyDescent="0.2">
      <c r="A857" s="63">
        <v>38612</v>
      </c>
      <c r="B857" s="64" t="s">
        <v>1642</v>
      </c>
      <c r="C857" s="247" t="s">
        <v>1643</v>
      </c>
      <c r="D857" s="194">
        <v>320000</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923.53</v>
      </c>
      <c r="E885" s="194">
        <v>4204</v>
      </c>
      <c r="F885" s="45">
        <f t="shared" si="169"/>
        <v>455.20990114019037</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1171859.3799999999</v>
      </c>
      <c r="E913" s="192">
        <v>0</v>
      </c>
      <c r="F913" s="71">
        <f t="shared" si="169"/>
        <v>0</v>
      </c>
    </row>
    <row r="914" spans="1:6" ht="24" x14ac:dyDescent="0.2">
      <c r="A914" s="70" t="s">
        <v>1756</v>
      </c>
      <c r="B914" s="65" t="s">
        <v>1757</v>
      </c>
      <c r="C914" s="278" t="s">
        <v>1756</v>
      </c>
      <c r="D914" s="192">
        <v>115729.99</v>
      </c>
      <c r="E914" s="192">
        <v>32273.62</v>
      </c>
      <c r="F914" s="71">
        <f t="shared" si="169"/>
        <v>27.886998002851289</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44341.08</v>
      </c>
      <c r="E917" s="192">
        <v>0</v>
      </c>
      <c r="F917" s="71">
        <f t="shared" si="169"/>
        <v>0</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60000</v>
      </c>
      <c r="E929" s="194">
        <v>0</v>
      </c>
      <c r="F929" s="45">
        <f t="shared" si="169"/>
        <v>0</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1962059.92</v>
      </c>
      <c r="E981" s="192">
        <v>649110.36</v>
      </c>
      <c r="F981" s="71">
        <f t="shared" si="169"/>
        <v>33.083105841130475</v>
      </c>
    </row>
    <row r="982" spans="1:6" ht="24" x14ac:dyDescent="0.2">
      <c r="A982" s="70" t="s">
        <v>1892</v>
      </c>
      <c r="B982" s="65" t="s">
        <v>1893</v>
      </c>
      <c r="C982" s="278" t="s">
        <v>1892</v>
      </c>
      <c r="D982" s="192">
        <v>26810.68</v>
      </c>
      <c r="E982" s="192">
        <v>30865.17</v>
      </c>
      <c r="F982" s="71">
        <f t="shared" si="169"/>
        <v>115.12266753398272</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3936.66</v>
      </c>
      <c r="E992" s="192">
        <v>5288.59</v>
      </c>
      <c r="F992" s="71">
        <f t="shared" si="169"/>
        <v>134.34205646410916</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99374.28</v>
      </c>
      <c r="E995" s="192">
        <v>0</v>
      </c>
      <c r="F995" s="71">
        <f t="shared" si="169"/>
        <v>0</v>
      </c>
    </row>
    <row r="996" spans="1:6" ht="12.75" customHeight="1" x14ac:dyDescent="0.2">
      <c r="A996" s="70">
        <v>54712</v>
      </c>
      <c r="B996" s="65" t="s">
        <v>1920</v>
      </c>
      <c r="C996" s="278" t="s">
        <v>1921</v>
      </c>
      <c r="D996" s="192">
        <v>178285.88</v>
      </c>
      <c r="E996" s="192">
        <v>178285.88</v>
      </c>
      <c r="F996" s="71">
        <f t="shared" si="169"/>
        <v>100</v>
      </c>
    </row>
    <row r="997" spans="1:6" ht="12.75" customHeight="1" x14ac:dyDescent="0.2">
      <c r="A997" s="70">
        <v>54721</v>
      </c>
      <c r="B997" s="65" t="s">
        <v>1922</v>
      </c>
      <c r="C997" s="278" t="s">
        <v>1923</v>
      </c>
      <c r="D997" s="192">
        <v>175041.97</v>
      </c>
      <c r="E997" s="192">
        <v>0</v>
      </c>
      <c r="F997" s="71">
        <f t="shared" si="169"/>
        <v>0</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41159.21</v>
      </c>
      <c r="E1014" s="283">
        <v>45299.73</v>
      </c>
      <c r="F1014" s="71">
        <f t="shared" si="173"/>
        <v>110.05976548140745</v>
      </c>
    </row>
    <row r="1015" spans="1:6" ht="24" x14ac:dyDescent="0.2">
      <c r="A1015" s="70">
        <v>26454</v>
      </c>
      <c r="B1015" s="65" t="s">
        <v>1959</v>
      </c>
      <c r="C1015" s="278" t="s">
        <v>1960</v>
      </c>
      <c r="D1015" s="283">
        <v>52189.62</v>
      </c>
      <c r="E1015" s="283">
        <v>6775.69</v>
      </c>
      <c r="F1015" s="71">
        <f t="shared" si="173"/>
        <v>12.9828306854888</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4294967293" verticalDpi="4294967293"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0" zoomScaleNormal="100" workbookViewId="0">
      <selection activeCell="E248" sqref="E24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122411652.19999999</v>
      </c>
      <c r="E6" s="180">
        <f t="shared" si="0"/>
        <v>138868299.15999997</v>
      </c>
      <c r="F6" s="181">
        <f t="shared" ref="F6:F298" si="1">IF(D6&gt;0,IF(E6/D6&gt;=100,"&gt;&gt;100",E6/D6*100),"-")</f>
        <v>113.44369319769704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102739654.45999999</v>
      </c>
      <c r="E7" s="79">
        <f t="shared" si="2"/>
        <v>117045298.62999998</v>
      </c>
      <c r="F7" s="71">
        <f t="shared" si="1"/>
        <v>113.92417002489496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2855041.5700000003</v>
      </c>
      <c r="E8" s="79">
        <f>E9+E10-E11</f>
        <v>2758228.7199999997</v>
      </c>
      <c r="F8" s="71">
        <f t="shared" si="1"/>
        <v>96.609056378818309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2401892.41</v>
      </c>
      <c r="E9" s="192">
        <v>2311726.21</v>
      </c>
      <c r="F9" s="71">
        <f t="shared" si="1"/>
        <v>96.246035017030579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1535020.11</v>
      </c>
      <c r="E10" s="192">
        <v>1453027.73</v>
      </c>
      <c r="F10" s="71">
        <f t="shared" si="1"/>
        <v>94.658546851220066</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1081870.95</v>
      </c>
      <c r="E11" s="192">
        <v>1006525.22</v>
      </c>
      <c r="F11" s="71">
        <f t="shared" si="1"/>
        <v>93.035608359758626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81557906.150000006</v>
      </c>
      <c r="E12" s="79">
        <f t="shared" si="3"/>
        <v>86536444.559999987</v>
      </c>
      <c r="F12" s="71">
        <f t="shared" si="1"/>
        <v>106.10429895152474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74123565.99000001</v>
      </c>
      <c r="E13" s="79">
        <f t="shared" si="4"/>
        <v>79418196.539999992</v>
      </c>
      <c r="F13" s="71">
        <f t="shared" si="1"/>
        <v>107.14297872651497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731297.69</v>
      </c>
      <c r="E14" s="192">
        <v>721531.4</v>
      </c>
      <c r="F14" s="71">
        <f t="shared" si="1"/>
        <v>98.664526070087831</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107021739.8</v>
      </c>
      <c r="E15" s="192">
        <v>114159619.84</v>
      </c>
      <c r="F15" s="71">
        <f t="shared" si="1"/>
        <v>106.66956083253658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271124.98</v>
      </c>
      <c r="E16" s="192">
        <v>442872.88</v>
      </c>
      <c r="F16" s="71">
        <f t="shared" si="1"/>
        <v>163.34639471434909</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1552035.39</v>
      </c>
      <c r="E17" s="192">
        <v>1499698.16</v>
      </c>
      <c r="F17" s="71">
        <f t="shared" si="1"/>
        <v>96.627832693943915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35452631.869999997</v>
      </c>
      <c r="E18" s="192">
        <v>37405525.740000002</v>
      </c>
      <c r="F18" s="71">
        <f t="shared" si="1"/>
        <v>105.50845950495579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5329566.4899999984</v>
      </c>
      <c r="E19" s="79">
        <f t="shared" si="5"/>
        <v>5076281.8600000031</v>
      </c>
      <c r="F19" s="71">
        <f t="shared" si="1"/>
        <v>95.247556616936109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10099980.09</v>
      </c>
      <c r="E20" s="192">
        <v>10239861.460000001</v>
      </c>
      <c r="F20" s="71">
        <f t="shared" si="1"/>
        <v>101.38496678957316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466627.03</v>
      </c>
      <c r="E21" s="192">
        <v>424443.84</v>
      </c>
      <c r="F21" s="71">
        <f t="shared" si="1"/>
        <v>90.959977179204557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1624649.1</v>
      </c>
      <c r="E22" s="192">
        <v>1794967.53</v>
      </c>
      <c r="F22" s="71">
        <f t="shared" si="1"/>
        <v>110.48339792266526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6199036.5199999996</v>
      </c>
      <c r="E23" s="192">
        <v>6454580.4000000004</v>
      </c>
      <c r="F23" s="71">
        <f t="shared" si="1"/>
        <v>104.12231609179166</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1063943.6799999999</v>
      </c>
      <c r="E24" s="192">
        <v>1146757.05</v>
      </c>
      <c r="F24" s="71">
        <f t="shared" si="1"/>
        <v>107.78362347149806</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1765244.9</v>
      </c>
      <c r="E25" s="192">
        <v>1802801.13</v>
      </c>
      <c r="F25" s="71">
        <f t="shared" si="1"/>
        <v>102.12753652481874</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4298674.21</v>
      </c>
      <c r="E26" s="192">
        <v>4170174.19</v>
      </c>
      <c r="F26" s="71">
        <f t="shared" si="1"/>
        <v>97.0107057729318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20188589.039999999</v>
      </c>
      <c r="E28" s="192">
        <v>20957303.739999998</v>
      </c>
      <c r="F28" s="71">
        <f t="shared" si="1"/>
        <v>103.80766926542975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1037999.0799999998</v>
      </c>
      <c r="E29" s="79">
        <f t="shared" si="6"/>
        <v>977748.77</v>
      </c>
      <c r="F29" s="71">
        <f t="shared" si="1"/>
        <v>94.195533391031532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3056708.82</v>
      </c>
      <c r="E30" s="192">
        <v>3167269.84</v>
      </c>
      <c r="F30" s="71">
        <f t="shared" si="1"/>
        <v>103.61699548470567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2018709.74</v>
      </c>
      <c r="E34" s="192">
        <v>2189521.0699999998</v>
      </c>
      <c r="F34" s="71">
        <f t="shared" si="1"/>
        <v>108.46141109915088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984179.34999999939</v>
      </c>
      <c r="E35" s="79">
        <f t="shared" si="7"/>
        <v>1002213.7099999995</v>
      </c>
      <c r="F35" s="71">
        <f t="shared" si="1"/>
        <v>101.83242617313604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2057181.7</v>
      </c>
      <c r="E36" s="192">
        <v>2251549.41</v>
      </c>
      <c r="F36" s="71">
        <f t="shared" si="1"/>
        <v>109.4482519458539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77503.77</v>
      </c>
      <c r="E37" s="192">
        <v>77503.759999999995</v>
      </c>
      <c r="F37" s="71">
        <f t="shared" si="1"/>
        <v>99.999987097401828</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17532.55</v>
      </c>
      <c r="E38" s="192">
        <v>17532.55</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2615.0700000000002</v>
      </c>
      <c r="E39" s="192">
        <v>2615.0700000000002</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1170653.74</v>
      </c>
      <c r="E40" s="192">
        <v>1346987.08</v>
      </c>
      <c r="F40" s="71">
        <f t="shared" si="1"/>
        <v>115.06280926416382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2653.9500000000007</v>
      </c>
      <c r="E41" s="79">
        <f t="shared" si="8"/>
        <v>2653.9500000000007</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9505.2900000000009</v>
      </c>
      <c r="E42" s="192">
        <v>9505.2900000000009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6851.34</v>
      </c>
      <c r="E44" s="192">
        <v>6851.34</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79941.289999999979</v>
      </c>
      <c r="E45" s="79">
        <f t="shared" si="9"/>
        <v>59349.73000000004</v>
      </c>
      <c r="F45" s="71">
        <f t="shared" si="1"/>
        <v>74.241646588390125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4097.82</v>
      </c>
      <c r="E46" s="192">
        <v>0</v>
      </c>
      <c r="F46" s="71">
        <f t="shared" si="1"/>
        <v>0</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351276.1</v>
      </c>
      <c r="E47" s="192">
        <v>350752.38</v>
      </c>
      <c r="F47" s="71">
        <f t="shared" si="1"/>
        <v>99.850909298981634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26219.23</v>
      </c>
      <c r="E48" s="192">
        <v>30337.05</v>
      </c>
      <c r="F48" s="71">
        <f t="shared" si="1"/>
        <v>115.70534298680776</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485.77</v>
      </c>
      <c r="E49" s="192">
        <v>485.77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302137.63</v>
      </c>
      <c r="E50" s="192">
        <v>322225.46999999997</v>
      </c>
      <c r="F50" s="71">
        <f t="shared" si="1"/>
        <v>106.64857270509469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11884.89</v>
      </c>
      <c r="E51" s="192">
        <v>13122.92</v>
      </c>
      <c r="F51" s="71">
        <f t="shared" si="1"/>
        <v>110.41684020634605</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1892.660000000149</v>
      </c>
      <c r="E52" s="79">
        <f t="shared" si="10"/>
        <v>1892.6599999996834</v>
      </c>
      <c r="F52" s="71">
        <f t="shared" si="1"/>
        <v>99.999999999975401</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29058.81</v>
      </c>
      <c r="E53" s="192">
        <v>29058.81</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2480538.17</v>
      </c>
      <c r="E54" s="192">
        <v>2134718.59</v>
      </c>
      <c r="F54" s="71">
        <f t="shared" si="1"/>
        <v>86.058687417819485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2507704.3199999998</v>
      </c>
      <c r="E55" s="192">
        <v>2161884.7400000002</v>
      </c>
      <c r="F55" s="71">
        <f t="shared" si="1"/>
        <v>86.209714708311395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17961364.029999997</v>
      </c>
      <c r="E56" s="79">
        <f t="shared" si="11"/>
        <v>27198503.039999999</v>
      </c>
      <c r="F56" s="71">
        <f t="shared" si="1"/>
        <v>151.42782582977358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17947082.02</v>
      </c>
      <c r="E57" s="192">
        <v>27190842.940000001</v>
      </c>
      <c r="F57" s="71">
        <f t="shared" si="1"/>
        <v>151.50564815884204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9377.1299999999992</v>
      </c>
      <c r="E58" s="192">
        <v>3866.11</v>
      </c>
      <c r="F58" s="71">
        <f t="shared" si="1"/>
        <v>41.229139406193582</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3793.99</v>
      </c>
      <c r="E60" s="192">
        <v>3793.99</v>
      </c>
      <c r="F60" s="71">
        <f t="shared" si="1"/>
        <v>100</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1110.8900000000001</v>
      </c>
      <c r="E62" s="192">
        <v>0</v>
      </c>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351565.16000000003</v>
      </c>
      <c r="E63" s="79">
        <f>SUM(E64:E68)</f>
        <v>537106.73</v>
      </c>
      <c r="F63" s="71">
        <f>IF(D63&gt;0,IF(E63/D63&gt;=100,"&gt;&gt;100",E63/D63*100),"-")</f>
        <v>152.77586948604346</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113139.78</v>
      </c>
      <c r="E64" s="192">
        <v>80199.490000000005</v>
      </c>
      <c r="F64" s="71">
        <f t="shared" si="1"/>
        <v>70.885315492040021</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238425.38</v>
      </c>
      <c r="E67" s="192">
        <v>268805.33</v>
      </c>
      <c r="F67" s="71">
        <f t="shared" si="1"/>
        <v>112.74191111701279</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188101.91</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19671997.739999998</v>
      </c>
      <c r="E69" s="79">
        <f>E70+E82+E88+E119+E135+E147+E165+E171</f>
        <v>21823000.529999997</v>
      </c>
      <c r="F69" s="71">
        <f t="shared" si="1"/>
        <v>110.93433833426212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8958536.7599999998</v>
      </c>
      <c r="E70" s="79">
        <f t="shared" si="12"/>
        <v>7250956.5900000008</v>
      </c>
      <c r="F70" s="71">
        <f t="shared" si="1"/>
        <v>80.939072800098671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8947512.5</v>
      </c>
      <c r="E71" s="79">
        <f t="shared" si="13"/>
        <v>7245466.4000000004</v>
      </c>
      <c r="F71" s="71">
        <f t="shared" si="1"/>
        <v>80.97743814272404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8903379.0600000005</v>
      </c>
      <c r="E73" s="192">
        <v>7230024.4400000004</v>
      </c>
      <c r="F73" s="71">
        <f t="shared" si="1"/>
        <v>81.205398436669512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44133.440000000002</v>
      </c>
      <c r="E75" s="192">
        <v>15441.96</v>
      </c>
      <c r="F75" s="71">
        <f t="shared" si="1"/>
        <v>34.989250781266989</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11024.26</v>
      </c>
      <c r="E80" s="192">
        <v>5490.19</v>
      </c>
      <c r="F80" s="71">
        <f t="shared" si="1"/>
        <v>49.800984374461407</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431380.29000000004</v>
      </c>
      <c r="E82" s="79">
        <f>SUM(E83:E85)-E86+E87</f>
        <v>550039.73</v>
      </c>
      <c r="F82" s="71">
        <f t="shared" si="1"/>
        <v>127.50692202464788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2072.96</v>
      </c>
      <c r="E83" s="192">
        <v>2072.96</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8903.93</v>
      </c>
      <c r="E84" s="192">
        <v>9915.7900000000009</v>
      </c>
      <c r="F84" s="71">
        <f t="shared" si="1"/>
        <v>111.3641953609249</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78330.820000000007</v>
      </c>
      <c r="E85" s="192">
        <v>89837.119999999995</v>
      </c>
      <c r="F85" s="71">
        <f t="shared" si="1"/>
        <v>114.68936492685764</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342072.58</v>
      </c>
      <c r="E87" s="192">
        <v>448213.86</v>
      </c>
      <c r="F87" s="71">
        <f t="shared" si="1"/>
        <v>131.02887697108022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389874.47</v>
      </c>
      <c r="E88" s="79">
        <f t="shared" si="15"/>
        <v>555670.47</v>
      </c>
      <c r="F88" s="71">
        <f t="shared" si="1"/>
        <v>142.52548262521526</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389874.47</v>
      </c>
      <c r="E89" s="79">
        <f t="shared" si="16"/>
        <v>555670.47</v>
      </c>
      <c r="F89" s="71">
        <f t="shared" si="1"/>
        <v>142.52548262521526</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225064.59</v>
      </c>
      <c r="E91" s="192">
        <v>225064.59</v>
      </c>
      <c r="F91" s="71">
        <f t="shared" si="1"/>
        <v>100</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44599.51</v>
      </c>
      <c r="E94" s="192">
        <v>14599.51</v>
      </c>
      <c r="F94" s="71">
        <f t="shared" si="1"/>
        <v>32.734686995440079</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73352.039999999994</v>
      </c>
      <c r="E98" s="192">
        <v>73352.039999999994</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46858.33</v>
      </c>
      <c r="E99" s="192">
        <v>42654.33</v>
      </c>
      <c r="F99" s="71">
        <f t="shared" si="1"/>
        <v>91.028276082395593</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200000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7989.12</v>
      </c>
      <c r="E119" s="79">
        <f t="shared" si="18"/>
        <v>7989.12</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7989.12</v>
      </c>
      <c r="E120" s="79">
        <f t="shared" si="19"/>
        <v>7989.12</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7989.12</v>
      </c>
      <c r="E124" s="192">
        <v>7989.12</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2097932.2399999998</v>
      </c>
      <c r="E135" s="79">
        <f t="shared" si="21"/>
        <v>2096424.2399999998</v>
      </c>
      <c r="F135" s="71">
        <f t="shared" si="1"/>
        <v>99.928119699423661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3286969.34</v>
      </c>
      <c r="E136" s="79">
        <f t="shared" si="22"/>
        <v>3285461.34</v>
      </c>
      <c r="F136" s="71">
        <f t="shared" si="1"/>
        <v>99.95412187203425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9454</v>
      </c>
      <c r="E137" s="192">
        <v>7946</v>
      </c>
      <c r="F137" s="71">
        <f t="shared" si="1"/>
        <v>84.049079754601223</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3277515.34</v>
      </c>
      <c r="E140" s="192">
        <v>3277515.34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1189037.1000000001</v>
      </c>
      <c r="E146" s="192">
        <v>1189037.1000000001</v>
      </c>
      <c r="F146" s="71">
        <f t="shared" si="1"/>
        <v>100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4049842.3</v>
      </c>
      <c r="E147" s="79">
        <f t="shared" si="24"/>
        <v>11351525.17</v>
      </c>
      <c r="F147" s="71">
        <f t="shared" si="1"/>
        <v>280.29548632054144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2269.64</v>
      </c>
      <c r="E148" s="192">
        <v>5570</v>
      </c>
      <c r="F148" s="71">
        <f t="shared" si="1"/>
        <v>245.41336952115756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931600.66</v>
      </c>
      <c r="E150" s="79">
        <f t="shared" si="25"/>
        <v>7475208.8399999999</v>
      </c>
      <c r="F150" s="71">
        <f t="shared" si="1"/>
        <v>802.40484587033245</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945650.25</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9690.27</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5342.66</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60717.25</v>
      </c>
      <c r="E156" s="192">
        <v>3092668.77</v>
      </c>
      <c r="F156" s="71">
        <f t="shared" si="1"/>
        <v>5093.5587003693354</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870883.41</v>
      </c>
      <c r="E158" s="192">
        <v>3421856.89</v>
      </c>
      <c r="F158" s="71">
        <f t="shared" si="1"/>
        <v>392.91790964303709</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248035.87</v>
      </c>
      <c r="E159" s="192">
        <v>248665.93</v>
      </c>
      <c r="F159" s="71">
        <f t="shared" si="1"/>
        <v>100.25401971093939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180902.48</v>
      </c>
      <c r="E160" s="192">
        <v>199651.28</v>
      </c>
      <c r="F160" s="71">
        <f t="shared" si="1"/>
        <v>110.36403702149356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362308.65</v>
      </c>
      <c r="E161" s="192">
        <v>393236.34</v>
      </c>
      <c r="F161" s="71">
        <f t="shared" si="1"/>
        <v>108.53628253148248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2302506.92</v>
      </c>
      <c r="E162" s="192">
        <v>3044917.43</v>
      </c>
      <c r="F162" s="71">
        <f t="shared" si="1"/>
        <v>132.24357345253929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82355.16</v>
      </c>
      <c r="E163" s="192">
        <v>62849.27</v>
      </c>
      <c r="F163" s="71">
        <f t="shared" si="1"/>
        <v>76.314914572444508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60137.08</v>
      </c>
      <c r="E164" s="192">
        <v>78573.919999999998</v>
      </c>
      <c r="F164" s="71">
        <f t="shared" si="1"/>
        <v>130.65802330276094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5070.58</v>
      </c>
      <c r="E165" s="79">
        <f t="shared" si="26"/>
        <v>4344.13</v>
      </c>
      <c r="F165" s="71">
        <f t="shared" si="1"/>
        <v>85.673236592263606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5070.58</v>
      </c>
      <c r="E167" s="192">
        <v>2930.07</v>
      </c>
      <c r="F167" s="71">
        <f t="shared" si="1"/>
        <v>57.785697099740077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1414.06</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3731371.98</v>
      </c>
      <c r="E171" s="79">
        <f t="shared" si="27"/>
        <v>6051.08</v>
      </c>
      <c r="F171" s="71">
        <f t="shared" si="1"/>
        <v>0.16216769682662407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12698.13</v>
      </c>
      <c r="E172" s="192">
        <v>6051.08</v>
      </c>
      <c r="F172" s="71">
        <f t="shared" si="1"/>
        <v>47.653315881944827</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3718673.85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122411652.2</v>
      </c>
      <c r="E176" s="79">
        <f>E177+E251</f>
        <v>138868299.16000003</v>
      </c>
      <c r="F176" s="71">
        <f t="shared" si="1"/>
        <v>113.44369319769709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20061845.84</v>
      </c>
      <c r="E177" s="79">
        <f>E178+E197+E203+E219+E247+E248</f>
        <v>26340023.140000001</v>
      </c>
      <c r="F177" s="71">
        <f t="shared" si="1"/>
        <v>131.29411595558349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11426677.33</v>
      </c>
      <c r="E178" s="79">
        <f>SUM(E179:E181)+E185+E186+SUM(E194:E196)</f>
        <v>11069610.990000002</v>
      </c>
      <c r="F178" s="71">
        <f t="shared" si="1"/>
        <v>96.875151632552502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5355323.4400000004</v>
      </c>
      <c r="E179" s="192">
        <v>5669787.4400000004</v>
      </c>
      <c r="F179" s="71">
        <f t="shared" si="1"/>
        <v>105.87198893816954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5093528.9400000004</v>
      </c>
      <c r="E180" s="192">
        <v>4549583.6100000003</v>
      </c>
      <c r="F180" s="71">
        <f t="shared" si="1"/>
        <v>89.320855218307642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46166.75</v>
      </c>
      <c r="E181" s="79">
        <f t="shared" si="28"/>
        <v>39317.25</v>
      </c>
      <c r="F181" s="71">
        <f t="shared" si="1"/>
        <v>85.163564686706337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29546.19</v>
      </c>
      <c r="E183" s="192">
        <v>23817.43</v>
      </c>
      <c r="F183" s="71">
        <f t="shared" si="1"/>
        <v>80.610833410331423</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16620.560000000001</v>
      </c>
      <c r="E184" s="192">
        <v>15499.82</v>
      </c>
      <c r="F184" s="71">
        <f t="shared" si="1"/>
        <v>93.256905904494175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95.49</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158.88999999999999</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158.88999999999999</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448039.67</v>
      </c>
      <c r="E194" s="192">
        <v>420671.86</v>
      </c>
      <c r="F194" s="71">
        <f t="shared" si="1"/>
        <v>93.891654727805687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4447.34</v>
      </c>
      <c r="E195" s="192">
        <v>3920.66</v>
      </c>
      <c r="F195" s="71">
        <f t="shared" si="1"/>
        <v>88.157415443838332</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479171.19</v>
      </c>
      <c r="E196" s="192">
        <v>386075.79</v>
      </c>
      <c r="F196" s="71">
        <f t="shared" si="1"/>
        <v>80.571578186910614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2023068.05</v>
      </c>
      <c r="E197" s="79">
        <f>SUM(E198:E202)</f>
        <v>3350258.6399999997</v>
      </c>
      <c r="F197" s="71">
        <f t="shared" si="1"/>
        <v>165.60286442168862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625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403536.03</v>
      </c>
      <c r="E199" s="192">
        <v>196454.69</v>
      </c>
      <c r="F199" s="71">
        <f t="shared" ref="F199:F202" si="30">IF(D199&gt;0,IF(E199/D199&gt;=100,"&gt;&gt;100",E199/D199*100),"-")</f>
        <v>48.683308402473997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37.01</v>
      </c>
      <c r="E200" s="192">
        <v>0</v>
      </c>
      <c r="F200" s="71">
        <f t="shared" si="30"/>
        <v>0</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79162.78</v>
      </c>
      <c r="E201" s="192">
        <v>60924.88</v>
      </c>
      <c r="F201" s="71">
        <f t="shared" si="30"/>
        <v>76.961521563542874</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1539707.23</v>
      </c>
      <c r="E202" s="192">
        <v>3092879.07</v>
      </c>
      <c r="F202" s="71">
        <f t="shared" si="30"/>
        <v>200.87449157460929</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6361059.3999999994</v>
      </c>
      <c r="E219" s="79">
        <f t="shared" si="34"/>
        <v>5528974.54</v>
      </c>
      <c r="F219" s="71">
        <f t="shared" si="1"/>
        <v>86.919083635659817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6361059.3999999994</v>
      </c>
      <c r="E220" s="79">
        <f t="shared" si="35"/>
        <v>5528974.54</v>
      </c>
      <c r="F220" s="71">
        <f t="shared" si="1"/>
        <v>86.919083635659817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5157316.54</v>
      </c>
      <c r="E225" s="192">
        <v>4552100.34</v>
      </c>
      <c r="F225" s="71">
        <f t="shared" si="1"/>
        <v>88.264901033202818</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70291.429999999993</v>
      </c>
      <c r="E227" s="192">
        <v>52075.42</v>
      </c>
      <c r="F227" s="71">
        <f t="shared" si="1"/>
        <v>74.085020037293319</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1103451.43</v>
      </c>
      <c r="E230" s="192">
        <v>924798.78</v>
      </c>
      <c r="F230" s="71">
        <f t="shared" si="1"/>
        <v>83.809649872853953</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30000</v>
      </c>
      <c r="E231" s="192">
        <v>0</v>
      </c>
      <c r="F231" s="71">
        <f t="shared" si="1"/>
        <v>0</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223891.36</v>
      </c>
      <c r="E247" s="192">
        <v>6384782.1299999999</v>
      </c>
      <c r="F247" s="71">
        <f>IF(D247&gt;0,IF(E247/D247&gt;=100,"&gt;&gt;100",E247/D247*100),"-")</f>
        <v>2851.732255322403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27149.7</v>
      </c>
      <c r="E248" s="79">
        <f t="shared" si="37"/>
        <v>6396.84</v>
      </c>
      <c r="F248" s="71">
        <f t="shared" si="1"/>
        <v>23.561365318953801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200</v>
      </c>
      <c r="E249" s="192">
        <v>193.68</v>
      </c>
      <c r="F249" s="71">
        <f t="shared" si="1"/>
        <v>96.84</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26949.7</v>
      </c>
      <c r="E250" s="192">
        <v>6203.16</v>
      </c>
      <c r="F250" s="71">
        <f t="shared" si="1"/>
        <v>23.017547505167034</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102349806.36</v>
      </c>
      <c r="E251" s="79">
        <f>+E252+E255-E264+E274+E291</f>
        <v>112528276.02000001</v>
      </c>
      <c r="F251" s="71">
        <f t="shared" si="1"/>
        <v>109.94478643584218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97630695.950000003</v>
      </c>
      <c r="E252" s="79">
        <f>E253-E254</f>
        <v>113451552.21000001</v>
      </c>
      <c r="F252" s="71">
        <f t="shared" si="1"/>
        <v>116.20479717578004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104583347.44</v>
      </c>
      <c r="E253" s="192">
        <v>119600628.23</v>
      </c>
      <c r="F253" s="71">
        <f t="shared" si="1"/>
        <v>114.3591510097872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6952651.4900000002</v>
      </c>
      <c r="E254" s="192">
        <v>6149076.0199999996</v>
      </c>
      <c r="F254" s="71">
        <f t="shared" si="1"/>
        <v>88.442172440891326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581608.65000000037</v>
      </c>
      <c r="E255" s="79">
        <f>E256-E260</f>
        <v>-12293819.350000001</v>
      </c>
      <c r="F255" s="71">
        <f t="shared" si="1"/>
        <v>-2113.7614356320173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13539845.99</v>
      </c>
      <c r="E256" s="79">
        <f>SUM(E257:E259)</f>
        <v>15445462.34</v>
      </c>
      <c r="F256" s="71">
        <f t="shared" si="1"/>
        <v>114.07413608254787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12900639.470000001</v>
      </c>
      <c r="E257" s="192">
        <v>11023457.369999999</v>
      </c>
      <c r="F257" s="71">
        <f t="shared" si="1"/>
        <v>85.448922091301554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639206.52</v>
      </c>
      <c r="E259" s="192">
        <v>4422004.97</v>
      </c>
      <c r="F259" s="71">
        <f t="shared" si="1"/>
        <v>691.79597385833915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12958237.34</v>
      </c>
      <c r="E260" s="79">
        <f>SUM(E261:E263)</f>
        <v>27739281.690000001</v>
      </c>
      <c r="F260" s="71">
        <f t="shared" si="1"/>
        <v>214.0667820952259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12958237.34</v>
      </c>
      <c r="E262" s="192">
        <v>27739281.690000001</v>
      </c>
      <c r="F262" s="71">
        <f t="shared" si="1"/>
        <v>214.0667820952259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6215.45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6215.45</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4132757.9299999997</v>
      </c>
      <c r="E274" s="79">
        <f>SUM(E275:E277)+SUM(E286:E290)</f>
        <v>11373828.540000001</v>
      </c>
      <c r="F274" s="71">
        <f t="shared" si="1"/>
        <v>275.2115834667336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50803.5</v>
      </c>
      <c r="E275" s="192">
        <v>5570</v>
      </c>
      <c r="F275" s="71">
        <f t="shared" ref="F275:F290" si="39">IF(D275&gt;0,IF(E275/D275&gt;=100,"&gt;&gt;100",E275/D275*100),"-")</f>
        <v>10.96381154841694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23615.96</v>
      </c>
      <c r="E276" s="192">
        <v>0</v>
      </c>
      <c r="F276" s="71">
        <f t="shared" si="39"/>
        <v>0</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951730.03</v>
      </c>
      <c r="E277" s="79">
        <f>SUM(E278:E285)</f>
        <v>7483092.0800000001</v>
      </c>
      <c r="F277" s="71">
        <f t="shared" si="39"/>
        <v>786.262053746481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950992.91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20339.310000000001</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80846.62</v>
      </c>
      <c r="E283" s="192">
        <v>3136394.08</v>
      </c>
      <c r="F283" s="71">
        <f t="shared" si="39"/>
        <v>3879.4374829770254</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870883.41</v>
      </c>
      <c r="E285" s="192">
        <v>3375365.78</v>
      </c>
      <c r="F285" s="71">
        <f t="shared" si="39"/>
        <v>387.57952456575094</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355028.69</v>
      </c>
      <c r="E286" s="192">
        <v>248677.61</v>
      </c>
      <c r="F286" s="71">
        <f t="shared" si="39"/>
        <v>70.044370216953439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238284.1</v>
      </c>
      <c r="E287" s="192">
        <v>479200.02</v>
      </c>
      <c r="F287" s="71">
        <f t="shared" si="39"/>
        <v>201.10448829779241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233567.09</v>
      </c>
      <c r="E288" s="192">
        <v>307731.17</v>
      </c>
      <c r="F288" s="71">
        <f t="shared" si="39"/>
        <v>131.75279531033246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2201167.71</v>
      </c>
      <c r="E289" s="192">
        <v>2786708.39</v>
      </c>
      <c r="F289" s="71">
        <f t="shared" si="39"/>
        <v>126.60136605402047</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78560.850000000006</v>
      </c>
      <c r="E290" s="192">
        <v>62849.27</v>
      </c>
      <c r="F290" s="71">
        <f t="shared" si="39"/>
        <v>80.000751010204183</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4743.83</v>
      </c>
      <c r="E291" s="79">
        <f>SUM(E292:E295)</f>
        <v>2930.07</v>
      </c>
      <c r="F291" s="71">
        <f t="shared" si="1"/>
        <v>61.765914883121873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1141.76</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3602.07</v>
      </c>
      <c r="E293" s="192">
        <v>2930.07</v>
      </c>
      <c r="F293" s="71">
        <f t="shared" ref="F293:F295" si="40">IF(D293&gt;0,IF(E293/D293&gt;=100,"&gt;&gt;100",E293/D293*100),"-")</f>
        <v>81.344060498546668</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8422074.6300000008</v>
      </c>
      <c r="E297" s="79">
        <f t="shared" si="42"/>
        <v>54460097.170000002</v>
      </c>
      <c r="F297" s="71">
        <f t="shared" si="1"/>
        <v>646.63517675335538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8422074.6300000008</v>
      </c>
      <c r="E298" s="193">
        <v>54460097.170000002</v>
      </c>
      <c r="F298" s="75">
        <f t="shared" si="1"/>
        <v>646.63517675335538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359874.47</v>
      </c>
      <c r="E300" s="192">
        <v>355670.47</v>
      </c>
      <c r="F300" s="71">
        <f t="shared" ref="F300:F365" si="43">IF(D300&gt;0,IF(E300/D300&gt;=100,"&gt;&gt;100",E300/D300*100),"-")</f>
        <v>98.831814882561687</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30000</v>
      </c>
      <c r="E301" s="192">
        <v>200000</v>
      </c>
      <c r="F301" s="71">
        <f t="shared" si="43"/>
        <v>666.66666666666674</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1027902.71</v>
      </c>
      <c r="E302" s="192">
        <v>1984512.64</v>
      </c>
      <c r="F302" s="71">
        <f t="shared" si="43"/>
        <v>193.06424826917714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3082076.67</v>
      </c>
      <c r="E303" s="192">
        <v>9445586.4499999993</v>
      </c>
      <c r="F303" s="71">
        <f t="shared" si="43"/>
        <v>306.46825051240529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416540.02</v>
      </c>
      <c r="E304" s="192">
        <v>1858069</v>
      </c>
      <c r="F304" s="71">
        <f t="shared" si="43"/>
        <v>446.07214452047128</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5070.58</v>
      </c>
      <c r="E306" s="192">
        <v>4344.13</v>
      </c>
      <c r="F306" s="71">
        <f t="shared" si="43"/>
        <v>85.673236592263606</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162422.59</v>
      </c>
      <c r="E308" s="192">
        <v>248896.38</v>
      </c>
      <c r="F308" s="71">
        <f t="shared" si="43"/>
        <v>153.24000189875068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73709.149999999994</v>
      </c>
      <c r="E309" s="192">
        <v>88921.34</v>
      </c>
      <c r="F309" s="71">
        <f t="shared" si="43"/>
        <v>120.63812973016242</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50407.11</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105940.84</v>
      </c>
      <c r="E311" s="192">
        <v>59989.03</v>
      </c>
      <c r="F311" s="71">
        <f t="shared" si="43"/>
        <v>56.625027704141296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4151290.03</v>
      </c>
      <c r="E336" s="192">
        <v>3119216.25</v>
      </c>
      <c r="F336" s="71">
        <f t="shared" si="43"/>
        <v>75.138480507467705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7275387.2999999998</v>
      </c>
      <c r="E337" s="192">
        <v>7950394.7400000002</v>
      </c>
      <c r="F337" s="71">
        <f t="shared" si="43"/>
        <v>109.27795885175765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1309058.2</v>
      </c>
      <c r="E338" s="192">
        <v>570855.03</v>
      </c>
      <c r="F338" s="71">
        <f t="shared" si="43"/>
        <v>43.608071054442043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714009.85</v>
      </c>
      <c r="E339" s="192">
        <v>2779403.61</v>
      </c>
      <c r="F339" s="71">
        <f t="shared" si="43"/>
        <v>389.26684414787832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2443519.73</v>
      </c>
      <c r="E342" s="192">
        <v>2276300.5099999998</v>
      </c>
      <c r="F342" s="71">
        <f t="shared" si="43"/>
        <v>93.156624931364888</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3917539.67</v>
      </c>
      <c r="E343" s="192">
        <v>3252674.03</v>
      </c>
      <c r="F343" s="71">
        <f t="shared" si="43"/>
        <v>83.028489919541769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69343.929999999993</v>
      </c>
      <c r="E344" s="192">
        <v>25105.91</v>
      </c>
      <c r="F344" s="71">
        <f t="shared" si="43"/>
        <v>36.204913681702209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107082.95</v>
      </c>
      <c r="E351" s="192">
        <v>117697.73</v>
      </c>
      <c r="F351" s="71">
        <f t="shared" si="43"/>
        <v>109.91267050450142</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70291.429999999993</v>
      </c>
      <c r="E354" s="192">
        <v>52075.42</v>
      </c>
      <c r="F354" s="71">
        <f t="shared" si="43"/>
        <v>74.085020037293319</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4673.5200000000004</v>
      </c>
      <c r="E365" s="192">
        <v>9603.9</v>
      </c>
      <c r="F365" s="71">
        <f t="shared" si="43"/>
        <v>205.49607148359263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143860</v>
      </c>
      <c r="E366" s="192">
        <v>295906.53999999998</v>
      </c>
      <c r="F366" s="71">
        <f t="shared" ref="F366:F397" si="44">IF(D366&gt;0,IF(E366/D366&gt;=100,"&gt;&gt;100",E366/D366*100),"-")</f>
        <v>205.69062977895177</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57270.8</v>
      </c>
      <c r="E367" s="192">
        <v>84951.05</v>
      </c>
      <c r="F367" s="71">
        <f t="shared" si="44"/>
        <v>148.33222165571286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833.94</v>
      </c>
      <c r="E368" s="192">
        <v>99955.64</v>
      </c>
      <c r="F368" s="71" t="str">
        <f t="shared" si="44"/>
        <v>&gt;&gt;100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30903</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5662708.2300000004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1126.9100000000001</v>
      </c>
      <c r="E379" s="192">
        <v>52565.57</v>
      </c>
      <c r="F379" s="71">
        <f t="shared" si="44"/>
        <v>4664.5756981480326</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16126.19</v>
      </c>
      <c r="E380" s="192">
        <v>148188.20000000001</v>
      </c>
      <c r="F380" s="71">
        <f t="shared" si="44"/>
        <v>918.9287736284889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18095.009999999998</v>
      </c>
      <c r="E383" s="192">
        <v>0</v>
      </c>
      <c r="F383" s="71">
        <f t="shared" si="44"/>
        <v>0</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68217.87</v>
      </c>
      <c r="E384" s="192">
        <v>902006.01</v>
      </c>
      <c r="F384" s="71">
        <f t="shared" si="44"/>
        <v>1322.2429987919588</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37365.199999999997</v>
      </c>
      <c r="E385" s="192">
        <v>0</v>
      </c>
      <c r="F385" s="71">
        <f t="shared" si="44"/>
        <v>0</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5649332.4800000004</v>
      </c>
      <c r="E387" s="192">
        <v>5608708.7599999998</v>
      </c>
      <c r="F387" s="71">
        <f t="shared" si="44"/>
        <v>99.280911149346963</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250837.08</v>
      </c>
      <c r="E389" s="192">
        <v>2716459.78</v>
      </c>
      <c r="F389" s="71">
        <f t="shared" si="44"/>
        <v>1082.9578226632202</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1860679.19</v>
      </c>
      <c r="E391" s="288">
        <v>2852533.33</v>
      </c>
      <c r="F391" s="263">
        <f t="shared" si="44"/>
        <v>153.30602638706355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365511.97</v>
      </c>
      <c r="E392" s="288">
        <v>203114.44</v>
      </c>
      <c r="F392" s="263">
        <f t="shared" si="44"/>
        <v>55.569846317208174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6342336.4500000002</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23312053.100000001</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39444.78</v>
      </c>
      <c r="E396" s="288">
        <v>13188595.66</v>
      </c>
      <c r="F396" s="263" t="str">
        <f t="shared" si="44"/>
        <v>&gt;&gt;100</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256269.13</v>
      </c>
      <c r="E397" s="284">
        <v>236295.65</v>
      </c>
      <c r="F397" s="289">
        <f t="shared" si="44"/>
        <v>92.206053066165239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orizontalDpi="4294967293" verticalDpi="4294967293"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I137" sqref="I13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5007525.7699999996</v>
      </c>
      <c r="E5" s="58">
        <f t="shared" si="0"/>
        <v>6829294.1299999999</v>
      </c>
      <c r="F5" s="59">
        <f t="shared" ref="F5:F141" si="1">IF(D5&gt;0,IF(E5/D5&gt;=100,"&gt;&gt;100",E5/D5*100),"-")</f>
        <v>136.38060878117059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296435.71000000002</v>
      </c>
      <c r="E6" s="60">
        <f t="shared" si="2"/>
        <v>584816.52</v>
      </c>
      <c r="F6" s="45">
        <f t="shared" si="1"/>
        <v>197.28274977397291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296435.71000000002</v>
      </c>
      <c r="E7" s="194">
        <v>584816.52</v>
      </c>
      <c r="F7" s="45">
        <f t="shared" si="1"/>
        <v>197.28274977397291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4562987.59</v>
      </c>
      <c r="E13" s="60">
        <f t="shared" si="4"/>
        <v>6060133.6699999999</v>
      </c>
      <c r="F13" s="45">
        <f t="shared" si="1"/>
        <v>132.81065421438063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4545312.59</v>
      </c>
      <c r="E14" s="194">
        <v>5889179.8799999999</v>
      </c>
      <c r="F14" s="45">
        <f t="shared" si="1"/>
        <v>129.56600373220977</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17675</v>
      </c>
      <c r="E16" s="194">
        <v>170953.79</v>
      </c>
      <c r="F16" s="45">
        <f t="shared" si="1"/>
        <v>967.20673267326731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60418.43</v>
      </c>
      <c r="E19" s="194">
        <v>103693.49</v>
      </c>
      <c r="F19" s="45">
        <f t="shared" si="1"/>
        <v>171.62559503780551</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87684.04</v>
      </c>
      <c r="E20" s="194">
        <v>80650.45</v>
      </c>
      <c r="F20" s="45">
        <f t="shared" si="1"/>
        <v>91.978483199451119</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16596</v>
      </c>
      <c r="E22" s="60">
        <f t="shared" si="5"/>
        <v>27572.14</v>
      </c>
      <c r="F22" s="45">
        <f t="shared" si="1"/>
        <v>166.13726199084115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16596</v>
      </c>
      <c r="E24" s="194">
        <v>27572.14</v>
      </c>
      <c r="F24" s="45">
        <f t="shared" si="1"/>
        <v>166.13726199084115</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205046.18</v>
      </c>
      <c r="E28" s="60">
        <f t="shared" si="6"/>
        <v>235999.97</v>
      </c>
      <c r="F28" s="45">
        <f t="shared" si="1"/>
        <v>115.09600910390041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205046.18</v>
      </c>
      <c r="E30" s="194">
        <v>235999.97</v>
      </c>
      <c r="F30" s="45">
        <f t="shared" si="1"/>
        <v>115.09600910390041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5088243.3999999994</v>
      </c>
      <c r="E35" s="60">
        <f t="shared" si="7"/>
        <v>5320550.22</v>
      </c>
      <c r="F35" s="45">
        <f t="shared" si="1"/>
        <v>104.56556028746581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753601.47</v>
      </c>
      <c r="E39" s="60">
        <f t="shared" si="9"/>
        <v>658692.51</v>
      </c>
      <c r="F39" s="45">
        <f t="shared" si="1"/>
        <v>87.40594813330182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751827.28</v>
      </c>
      <c r="E40" s="194">
        <v>473477.11</v>
      </c>
      <c r="F40" s="45">
        <f t="shared" si="1"/>
        <v>62.976846224574345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1774.19</v>
      </c>
      <c r="E42" s="194">
        <v>185215.4</v>
      </c>
      <c r="F42" s="45" t="str">
        <f t="shared" si="1"/>
        <v>&gt;&gt;100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3002625.1599999997</v>
      </c>
      <c r="E54" s="60">
        <f t="shared" si="12"/>
        <v>3427493.2</v>
      </c>
      <c r="F54" s="45">
        <f t="shared" si="1"/>
        <v>114.14988609500629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2938705.65</v>
      </c>
      <c r="E55" s="194">
        <v>3418220.85</v>
      </c>
      <c r="F55" s="45">
        <f t="shared" si="1"/>
        <v>116.3172245576892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63919.51</v>
      </c>
      <c r="E57" s="194">
        <v>9272.35</v>
      </c>
      <c r="F57" s="45">
        <f t="shared" si="1"/>
        <v>14.506290802291819</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1183172.17</v>
      </c>
      <c r="E61" s="60">
        <f t="shared" si="13"/>
        <v>1052722.31</v>
      </c>
      <c r="F61" s="45">
        <f t="shared" si="1"/>
        <v>88.97456656709565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167229.4</v>
      </c>
      <c r="E64" s="194">
        <v>245965.5</v>
      </c>
      <c r="F64" s="45">
        <f t="shared" si="1"/>
        <v>147.08269000546554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1015942.77</v>
      </c>
      <c r="E65" s="194">
        <v>806756.81</v>
      </c>
      <c r="F65" s="45">
        <f t="shared" si="1"/>
        <v>79.409670881362743</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148844.6</v>
      </c>
      <c r="E74" s="194">
        <v>181642.2</v>
      </c>
      <c r="F74" s="45">
        <f t="shared" si="1"/>
        <v>122.03479333479348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217205.5</v>
      </c>
      <c r="E75" s="60">
        <f t="shared" si="15"/>
        <v>284063.53999999998</v>
      </c>
      <c r="F75" s="45">
        <f t="shared" si="1"/>
        <v>130.78100692662019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151230.5</v>
      </c>
      <c r="E79" s="194">
        <v>189462.68</v>
      </c>
      <c r="F79" s="45">
        <f t="shared" si="1"/>
        <v>125.28073371442929</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65975</v>
      </c>
      <c r="E81" s="194">
        <v>94600.86</v>
      </c>
      <c r="F81" s="45">
        <f t="shared" si="1"/>
        <v>143.38895035998485</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530212.52</v>
      </c>
      <c r="E82" s="60">
        <f t="shared" si="16"/>
        <v>938221.59</v>
      </c>
      <c r="F82" s="45">
        <f t="shared" si="1"/>
        <v>176.95198710132306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44590.46</v>
      </c>
      <c r="E83" s="194">
        <v>402958.76</v>
      </c>
      <c r="F83" s="45">
        <f t="shared" si="1"/>
        <v>903.68827771680321</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425765.54</v>
      </c>
      <c r="E84" s="194">
        <v>466554.91</v>
      </c>
      <c r="F84" s="45">
        <f t="shared" si="1"/>
        <v>109.58024221499936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59856.52</v>
      </c>
      <c r="E85" s="194">
        <v>68707.92</v>
      </c>
      <c r="F85" s="45">
        <f t="shared" si="1"/>
        <v>114.78769564284728</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32099696.910000004</v>
      </c>
      <c r="E89" s="60">
        <f t="shared" si="17"/>
        <v>47240383.629999995</v>
      </c>
      <c r="F89" s="45">
        <f t="shared" si="1"/>
        <v>147.16769370891853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19049199.02</v>
      </c>
      <c r="E94" s="60">
        <f t="shared" si="19"/>
        <v>24710752.93</v>
      </c>
      <c r="F94" s="45">
        <f t="shared" si="1"/>
        <v>129.72069273913229</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19049199.02</v>
      </c>
      <c r="E95" s="194">
        <v>24710752.93</v>
      </c>
      <c r="F95" s="45">
        <f t="shared" si="1"/>
        <v>129.72069273913229</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9701362.0800000001</v>
      </c>
      <c r="E99" s="60">
        <f t="shared" si="20"/>
        <v>18162541</v>
      </c>
      <c r="F99" s="45">
        <f t="shared" si="1"/>
        <v>187.21640167872181</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9701362.0800000001</v>
      </c>
      <c r="E101" s="194">
        <v>18162541</v>
      </c>
      <c r="F101" s="45">
        <f t="shared" si="1"/>
        <v>187.21640167872181</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3033143.62</v>
      </c>
      <c r="E104" s="194">
        <v>3600632.54</v>
      </c>
      <c r="F104" s="45">
        <f t="shared" si="1"/>
        <v>118.70959608566112</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315992.19</v>
      </c>
      <c r="E106" s="194">
        <v>766457.16</v>
      </c>
      <c r="F106" s="45">
        <f t="shared" si="1"/>
        <v>242.55572898811204</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942460.03000000014</v>
      </c>
      <c r="E107" s="60">
        <f t="shared" si="21"/>
        <v>1144986.8600000001</v>
      </c>
      <c r="F107" s="45">
        <f t="shared" si="1"/>
        <v>121.489169148107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314492.84000000003</v>
      </c>
      <c r="E108" s="194">
        <v>369065.81</v>
      </c>
      <c r="F108" s="45">
        <f t="shared" si="1"/>
        <v>117.35269076396142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415259.28</v>
      </c>
      <c r="E109" s="194">
        <v>561545.54</v>
      </c>
      <c r="F109" s="45">
        <f t="shared" si="1"/>
        <v>135.22769196151378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7000</v>
      </c>
      <c r="E110" s="194">
        <v>6200</v>
      </c>
      <c r="F110" s="45">
        <f t="shared" si="1"/>
        <v>88.571428571428569</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176957.91</v>
      </c>
      <c r="E111" s="194">
        <v>179425.51</v>
      </c>
      <c r="F111" s="45">
        <f t="shared" si="1"/>
        <v>101.39445589066915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28750</v>
      </c>
      <c r="E113" s="194">
        <v>28750</v>
      </c>
      <c r="F113" s="45">
        <f t="shared" si="1"/>
        <v>100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54876123.370000005</v>
      </c>
      <c r="E114" s="60">
        <f t="shared" si="22"/>
        <v>62311601.43999999</v>
      </c>
      <c r="F114" s="45">
        <f t="shared" si="1"/>
        <v>113.54956876211277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24905376.100000001</v>
      </c>
      <c r="E115" s="60">
        <f t="shared" si="23"/>
        <v>28749533.879999999</v>
      </c>
      <c r="F115" s="45">
        <f t="shared" si="1"/>
        <v>115.43505211310581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116301.94</v>
      </c>
      <c r="E116" s="194">
        <v>148066.04999999999</v>
      </c>
      <c r="F116" s="45">
        <f t="shared" si="1"/>
        <v>127.31176281324284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24789074.16</v>
      </c>
      <c r="E117" s="194">
        <v>28601467.829999998</v>
      </c>
      <c r="F117" s="45">
        <f t="shared" si="1"/>
        <v>115.37933060909442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24537033.91</v>
      </c>
      <c r="E118" s="60">
        <f t="shared" si="24"/>
        <v>26100241.969999999</v>
      </c>
      <c r="F118" s="45">
        <f t="shared" si="1"/>
        <v>106.37081101869823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24537033.91</v>
      </c>
      <c r="E120" s="194">
        <v>26100241.969999999</v>
      </c>
      <c r="F120" s="45">
        <f t="shared" si="1"/>
        <v>106.37081101869823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147681.60999999999</v>
      </c>
      <c r="E122" s="60">
        <f t="shared" si="25"/>
        <v>121168.04</v>
      </c>
      <c r="F122" s="45">
        <f t="shared" si="1"/>
        <v>82.046803254650328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147681.60999999999</v>
      </c>
      <c r="E124" s="194">
        <v>121168.04</v>
      </c>
      <c r="F124" s="45">
        <f t="shared" si="1"/>
        <v>82.046803254650328</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5284555.75</v>
      </c>
      <c r="E126" s="194">
        <v>7327333.71</v>
      </c>
      <c r="F126" s="45">
        <f t="shared" si="1"/>
        <v>138.65562322812093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11503.84</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1476</v>
      </c>
      <c r="E128" s="194">
        <v>1820</v>
      </c>
      <c r="F128" s="45">
        <f t="shared" si="1"/>
        <v>123.30623306233062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3181075.85</v>
      </c>
      <c r="E129" s="60">
        <f t="shared" si="26"/>
        <v>4066673.85</v>
      </c>
      <c r="F129" s="45">
        <f t="shared" si="1"/>
        <v>127.83957509218146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29998</v>
      </c>
      <c r="E130" s="60">
        <f t="shared" si="27"/>
        <v>30000</v>
      </c>
      <c r="F130" s="45">
        <f t="shared" si="1"/>
        <v>100.00666711114074</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29998</v>
      </c>
      <c r="E132" s="194">
        <v>30000</v>
      </c>
      <c r="F132" s="45">
        <f t="shared" si="1"/>
        <v>100.00666711114074</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2698272.56</v>
      </c>
      <c r="E133" s="194">
        <v>3217080.85</v>
      </c>
      <c r="F133" s="45">
        <f t="shared" si="1"/>
        <v>119.22742341492736</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142754.96</v>
      </c>
      <c r="E135" s="194">
        <v>177805.12</v>
      </c>
      <c r="F135" s="45">
        <f t="shared" si="1"/>
        <v>124.55267403668498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185513.07</v>
      </c>
      <c r="E137" s="194">
        <v>243440.87</v>
      </c>
      <c r="F137" s="45">
        <f t="shared" si="1"/>
        <v>131.2257244193091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105062.65</v>
      </c>
      <c r="E138" s="194">
        <v>195416.97</v>
      </c>
      <c r="F138" s="45">
        <f t="shared" si="1"/>
        <v>186.00041974954945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395.5</v>
      </c>
      <c r="E139" s="194">
        <v>463.97</v>
      </c>
      <c r="F139" s="45">
        <f t="shared" si="1"/>
        <v>117.31226295828066</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19079.11</v>
      </c>
      <c r="E140" s="194">
        <v>202466.07</v>
      </c>
      <c r="F140" s="45">
        <f t="shared" si="1"/>
        <v>1061.1924245942291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102164185.53</v>
      </c>
      <c r="E141" s="81">
        <f t="shared" si="28"/>
        <v>128399347.36999997</v>
      </c>
      <c r="F141" s="61">
        <f t="shared" si="1"/>
        <v>125.67941172721055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256941.81999999998</v>
      </c>
      <c r="E5" s="82">
        <f t="shared" si="0"/>
        <v>2710238.87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558.46</v>
      </c>
      <c r="E6" s="83">
        <f t="shared" si="1"/>
        <v>1460504.14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558.46</v>
      </c>
      <c r="E7" s="83">
        <f t="shared" si="2"/>
        <v>1460504.14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558.46</v>
      </c>
      <c r="E8" s="195">
        <v>50457.13</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1410047.01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256383.35999999999</v>
      </c>
      <c r="E22" s="83">
        <f t="shared" si="3"/>
        <v>1249734.73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256383.35999999999</v>
      </c>
      <c r="E23" s="83">
        <f t="shared" si="4"/>
        <v>1248694.56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41.47</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256383.35999999999</v>
      </c>
      <c r="E25" s="195">
        <v>1197821.22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50831.87</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1040.17</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1040.17</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27544.43</v>
      </c>
      <c r="E38" s="83">
        <f>E39+E44</f>
        <v>27544.43</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26748.93</v>
      </c>
      <c r="E39" s="83">
        <f t="shared" si="5"/>
        <v>26748.93</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26748.93</v>
      </c>
      <c r="E40" s="195">
        <v>26748.93</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795.5</v>
      </c>
      <c r="E44" s="83">
        <f t="shared" si="6"/>
        <v>795.5</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795.5</v>
      </c>
      <c r="E45" s="195">
        <v>795.5</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20199215.800000001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151671611.81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1609099.65</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110517406.64999999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77056189.159999996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20194156.760000002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279497.95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911141.97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5547096.2699999996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1448119.6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5081204.9400000004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19102965.25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739087.69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739087.69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19703052.57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145537201.31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1439110.08</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110841637.81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76768855.599999994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20754290.109999999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280710.95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911046.48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5574170.9000000004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1449462.13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5103101.6399999997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17776570.66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1564706.1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1564706.1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13915176.66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26333626.300000012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6028731.5499999998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504220.58999999997</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306162.40999999997</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27709.64</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75548.37</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94800.17</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2716976.12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83854.61</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72672.56</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11182.05</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2617319.87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747305.17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1125644.03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514575.54</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229795.13</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761.6400000000001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548.32000000000005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213.32</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588.02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588.02</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14451.98</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12237.21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2138</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76.77</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514011.56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467473.01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34538.93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11999.62</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2276300.2400000002</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2276300.2400000002</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17223.04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20304894.75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1170104.73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7720344.4699999997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2804619.69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2357787.7200000002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6252038.1399999997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28233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horizontalDpi="4294967293" verticalDpi="4294967293"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 Vuković</cp:lastModifiedBy>
  <cp:lastPrinted>2026-02-27T13:34:01Z</cp:lastPrinted>
  <dcterms:created xsi:type="dcterms:W3CDTF">2022-04-01T05:14:30Z</dcterms:created>
  <dcterms:modified xsi:type="dcterms:W3CDTF">2026-02-27T13:34:03Z</dcterms:modified>
</cp:coreProperties>
</file>